
<file path=[Content_Types].xml><?xml version="1.0" encoding="utf-8"?>
<Types xmlns="http://schemas.openxmlformats.org/package/2006/content-types">
  <Default Extension="xml" ContentType="application/xml"/>
  <Default Extension="bin" ContentType="application/vnd.openxmlformats-officedocument.spreadsheetml.printerSettings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27309"/>
  <workbookPr/>
  <mc:AlternateContent xmlns:mc="http://schemas.openxmlformats.org/markup-compatibility/2006">
    <mc:Choice Requires="x15">
      <x15ac:absPath xmlns:x15ac="http://schemas.microsoft.com/office/spreadsheetml/2010/11/ac" url="/Users/chunyao/Dropbox/work/project/korea/SedimentYield/Sediment Yield Field Data set_2 (Nakdong River Watershed)/"/>
    </mc:Choice>
  </mc:AlternateContent>
  <bookViews>
    <workbookView xWindow="-20" yWindow="460" windowWidth="14920" windowHeight="12580" activeTab="2"/>
  </bookViews>
  <sheets>
    <sheet name="Nakdong R.(N1~N5)" sheetId="1" r:id="rId1"/>
    <sheet name="Nakdong R.(N6~N10)" sheetId="2" r:id="rId2"/>
    <sheet name="Nakdong R.(N11~N14)" sheetId="3" r:id="rId3"/>
  </sheets>
  <calcPr calcId="15000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D12" i="3" l="1"/>
  <c r="E12" i="3"/>
  <c r="F12" i="3"/>
  <c r="G12" i="3"/>
  <c r="D14" i="3"/>
  <c r="E14" i="3"/>
  <c r="F14" i="3"/>
  <c r="G14" i="3"/>
  <c r="D8" i="2"/>
  <c r="D10" i="2"/>
  <c r="D12" i="2"/>
  <c r="F12" i="2"/>
  <c r="G12" i="2"/>
  <c r="H12" i="2"/>
  <c r="D14" i="2"/>
  <c r="E14" i="2"/>
  <c r="F14" i="2"/>
  <c r="G14" i="2"/>
  <c r="H14" i="2"/>
  <c r="G8" i="1"/>
  <c r="G14" i="1"/>
  <c r="H8" i="1"/>
  <c r="G10" i="1"/>
  <c r="H10" i="1"/>
  <c r="D12" i="1"/>
  <c r="E12" i="1"/>
  <c r="F12" i="1"/>
  <c r="G12" i="1"/>
  <c r="H12" i="1"/>
  <c r="D14" i="1"/>
  <c r="E14" i="1"/>
  <c r="F14" i="1"/>
  <c r="H14" i="1"/>
</calcChain>
</file>

<file path=xl/sharedStrings.xml><?xml version="1.0" encoding="utf-8"?>
<sst xmlns="http://schemas.openxmlformats.org/spreadsheetml/2006/main" count="284" uniqueCount="188">
  <si>
    <t>Relationship between discharge and total sediment</t>
    <phoneticPr fontId="2" type="noConversion"/>
  </si>
  <si>
    <t>Relationship between discharge and suspended load</t>
    <phoneticPr fontId="2" type="noConversion"/>
  </si>
  <si>
    <t>Water</t>
  </si>
  <si>
    <t>Bare land</t>
    <phoneticPr fontId="2" type="noConversion"/>
  </si>
  <si>
    <t>Wetland</t>
  </si>
  <si>
    <t>Pasture</t>
  </si>
  <si>
    <t>Forest</t>
  </si>
  <si>
    <t>Agriculture</t>
  </si>
  <si>
    <t>Urban</t>
  </si>
  <si>
    <t>Area with respect of land use (%)</t>
    <phoneticPr fontId="2" type="noConversion"/>
  </si>
  <si>
    <t>Landuse map</t>
    <phoneticPr fontId="2" type="noConversion"/>
  </si>
  <si>
    <t>Sand (%)</t>
    <phoneticPr fontId="2" type="noConversion"/>
  </si>
  <si>
    <t>Silt (%)</t>
    <phoneticPr fontId="2" type="noConversion"/>
  </si>
  <si>
    <t>clay (%)</t>
    <phoneticPr fontId="2" type="noConversion"/>
  </si>
  <si>
    <t>0-50 (cm)</t>
    <phoneticPr fontId="2" type="noConversion"/>
  </si>
  <si>
    <t>30-50 (cm)</t>
    <phoneticPr fontId="2" type="noConversion"/>
  </si>
  <si>
    <t>10-30 (cm)</t>
    <phoneticPr fontId="2" type="noConversion"/>
  </si>
  <si>
    <t>0-10 (cm)</t>
    <phoneticPr fontId="2" type="noConversion"/>
  </si>
  <si>
    <t>Soil texture</t>
    <phoneticPr fontId="2" type="noConversion"/>
  </si>
  <si>
    <t>Slope of the river at the gauging station(%)</t>
    <phoneticPr fontId="2" type="noConversion"/>
  </si>
  <si>
    <t>Width of the river at the gauging station(m)</t>
    <phoneticPr fontId="2" type="noConversion"/>
  </si>
  <si>
    <t>Drainage density(m/km²)</t>
  </si>
  <si>
    <t>Total stream length (km)</t>
    <phoneticPr fontId="2" type="noConversion"/>
  </si>
  <si>
    <t>Tributary length (km)</t>
    <phoneticPr fontId="2" type="noConversion"/>
  </si>
  <si>
    <t>Main stream length (km)</t>
    <phoneticPr fontId="2" type="noConversion"/>
  </si>
  <si>
    <t>Watershed perimeter (km)</t>
    <phoneticPr fontId="2" type="noConversion"/>
  </si>
  <si>
    <t>Average slope of the watershed(%)</t>
    <phoneticPr fontId="2" type="noConversion"/>
  </si>
  <si>
    <t>Watershed area (km²)</t>
    <phoneticPr fontId="2" type="noConversion"/>
  </si>
  <si>
    <t>Configuration of Watershed</t>
    <phoneticPr fontId="2" type="noConversion"/>
  </si>
  <si>
    <t>Latitude of watershedoutlet</t>
    <phoneticPr fontId="2" type="noConversion"/>
  </si>
  <si>
    <t>Longitude of watershed outlet</t>
    <phoneticPr fontId="2" type="noConversion"/>
  </si>
  <si>
    <t>Waegwan</t>
    <phoneticPr fontId="2" type="noConversion"/>
  </si>
  <si>
    <t>Nakdong</t>
  </si>
  <si>
    <t>Gumi</t>
  </si>
  <si>
    <t>Dongchon</t>
  </si>
  <si>
    <t>Seonsan</t>
  </si>
  <si>
    <t>Flow and sediment station</t>
    <phoneticPr fontId="2" type="noConversion"/>
  </si>
  <si>
    <t>Nakdong River</t>
  </si>
  <si>
    <t>Geumho River</t>
  </si>
  <si>
    <t>Gam-cheon</t>
  </si>
  <si>
    <t>Stream name</t>
    <phoneticPr fontId="2" type="noConversion"/>
  </si>
  <si>
    <t>Watershed name</t>
    <phoneticPr fontId="2" type="noConversion"/>
  </si>
  <si>
    <t>N5</t>
  </si>
  <si>
    <t>N4</t>
  </si>
  <si>
    <t>N3</t>
  </si>
  <si>
    <t>N2</t>
  </si>
  <si>
    <t>N1</t>
    <phoneticPr fontId="2" type="noConversion"/>
  </si>
  <si>
    <t>No.</t>
    <phoneticPr fontId="2" type="noConversion"/>
  </si>
  <si>
    <t>Method of sediment measurment</t>
    <phoneticPr fontId="2" type="noConversion"/>
  </si>
  <si>
    <t>Bare land</t>
    <phoneticPr fontId="2" type="noConversion"/>
  </si>
  <si>
    <t>Area with respect of land use (%)</t>
    <phoneticPr fontId="2" type="noConversion"/>
  </si>
  <si>
    <t>Landuse map</t>
    <phoneticPr fontId="2" type="noConversion"/>
  </si>
  <si>
    <t>Sand (%)</t>
    <phoneticPr fontId="2" type="noConversion"/>
  </si>
  <si>
    <t>Silt (%)</t>
    <phoneticPr fontId="2" type="noConversion"/>
  </si>
  <si>
    <t>clay (%)</t>
    <phoneticPr fontId="2" type="noConversion"/>
  </si>
  <si>
    <t>0-50 (cm)</t>
    <phoneticPr fontId="2" type="noConversion"/>
  </si>
  <si>
    <t>30-50 (cm)</t>
    <phoneticPr fontId="2" type="noConversion"/>
  </si>
  <si>
    <t>10-30 (cm)</t>
    <phoneticPr fontId="2" type="noConversion"/>
  </si>
  <si>
    <t>0-10 (cm)</t>
    <phoneticPr fontId="2" type="noConversion"/>
  </si>
  <si>
    <t>Soil texture</t>
    <phoneticPr fontId="2" type="noConversion"/>
  </si>
  <si>
    <t>Slope of the river at the gauging station(%)</t>
    <phoneticPr fontId="2" type="noConversion"/>
  </si>
  <si>
    <t>Width of the river at the gauging station(m)</t>
    <phoneticPr fontId="2" type="noConversion"/>
  </si>
  <si>
    <t>Drainage density(m/km²)</t>
    <phoneticPr fontId="2" type="noConversion"/>
  </si>
  <si>
    <t>Total stream length (km)</t>
    <phoneticPr fontId="2" type="noConversion"/>
  </si>
  <si>
    <t>Tributary length (km)</t>
    <phoneticPr fontId="2" type="noConversion"/>
  </si>
  <si>
    <t>Main stream length (km)</t>
    <phoneticPr fontId="2" type="noConversion"/>
  </si>
  <si>
    <t>Watershed perimeter (km)</t>
    <phoneticPr fontId="2" type="noConversion"/>
  </si>
  <si>
    <t>Average slope of the watershed(%)</t>
    <phoneticPr fontId="2" type="noConversion"/>
  </si>
  <si>
    <t>Watershed area (km²)</t>
    <phoneticPr fontId="2" type="noConversion"/>
  </si>
  <si>
    <t>Configuration of Watershed</t>
    <phoneticPr fontId="2" type="noConversion"/>
  </si>
  <si>
    <t>Latitude of watershedoutlet</t>
    <phoneticPr fontId="2" type="noConversion"/>
  </si>
  <si>
    <t>Longitude of watershed outlet</t>
    <phoneticPr fontId="2" type="noConversion"/>
  </si>
  <si>
    <t>Dongmun</t>
  </si>
  <si>
    <t>Hyangseok</t>
  </si>
  <si>
    <t>Jeongam</t>
  </si>
  <si>
    <t>Jindong</t>
    <phoneticPr fontId="2" type="noConversion"/>
  </si>
  <si>
    <t>Ilseon bridge</t>
    <phoneticPr fontId="2" type="noConversion"/>
  </si>
  <si>
    <t>Flow and sediment station</t>
    <phoneticPr fontId="2" type="noConversion"/>
  </si>
  <si>
    <t>Byeongseong-cheon</t>
  </si>
  <si>
    <t>Naesung-cheon</t>
  </si>
  <si>
    <t>Nam River</t>
  </si>
  <si>
    <t>Stream name</t>
    <phoneticPr fontId="2" type="noConversion"/>
  </si>
  <si>
    <t>Watershed name</t>
    <phoneticPr fontId="2" type="noConversion"/>
  </si>
  <si>
    <t>N10</t>
  </si>
  <si>
    <t>N9</t>
  </si>
  <si>
    <t>N8</t>
  </si>
  <si>
    <t>N7</t>
    <phoneticPr fontId="2" type="noConversion"/>
  </si>
  <si>
    <t>N6</t>
    <phoneticPr fontId="2" type="noConversion"/>
  </si>
  <si>
    <t>No.</t>
    <phoneticPr fontId="2" type="noConversion"/>
  </si>
  <si>
    <t>Relationship between discharge and total sediment</t>
    <phoneticPr fontId="2" type="noConversion"/>
  </si>
  <si>
    <t>Relationship between discharge and suspended load</t>
    <phoneticPr fontId="2" type="noConversion"/>
  </si>
  <si>
    <t>Method of sediment measurment</t>
    <phoneticPr fontId="2" type="noConversion"/>
  </si>
  <si>
    <t>Bare land</t>
  </si>
  <si>
    <t>Gaejin 2</t>
  </si>
  <si>
    <t>Jukgo</t>
  </si>
  <si>
    <t>Yonggok</t>
  </si>
  <si>
    <t>Jeomchon</t>
  </si>
  <si>
    <t>Hoe-cheon</t>
  </si>
  <si>
    <t>Hwang River</t>
  </si>
  <si>
    <t>Wicheon-cheon</t>
  </si>
  <si>
    <t>Yeong River</t>
  </si>
  <si>
    <t>N14</t>
  </si>
  <si>
    <t>N13</t>
  </si>
  <si>
    <t>N12</t>
    <phoneticPr fontId="2" type="noConversion"/>
  </si>
  <si>
    <t>N11</t>
    <phoneticPr fontId="2" type="noConversion"/>
  </si>
  <si>
    <t>depth-integrating sampling</t>
  </si>
  <si>
    <t>depth-integrating sampling</t>
    <phoneticPr fontId="2" type="noConversion"/>
  </si>
  <si>
    <t>depth-integrating sampling</t>
    <phoneticPr fontId="2" type="noConversion"/>
  </si>
  <si>
    <t>depth-integrating sampling</t>
    <phoneticPr fontId="2" type="noConversion"/>
  </si>
  <si>
    <t>depth-integrating sampling</t>
    <phoneticPr fontId="2" type="noConversion"/>
  </si>
  <si>
    <t>Relationship between discharge and suspended load</t>
    <phoneticPr fontId="2" type="noConversion"/>
  </si>
  <si>
    <t>Median grain size of bed material, D50 (mm)</t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</si>
  <si>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=0.283Q</t>
    </r>
    <r>
      <rPr>
        <vertAlign val="superscript"/>
        <sz val="10"/>
        <color theme="1"/>
        <rFont val="Arial Unicode MS"/>
        <family val="3"/>
        <charset val="129"/>
      </rPr>
      <t xml:space="preserve">1.664
</t>
    </r>
    <r>
      <rPr>
        <sz val="10"/>
        <color theme="1"/>
        <rFont val="Arial Unicode MS"/>
        <family val="3"/>
        <charset val="129"/>
      </rPr>
      <t>(2.1 ≤ Q ≤ 1,306.6)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</si>
  <si>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=0.0170Q</t>
    </r>
    <r>
      <rPr>
        <vertAlign val="superscript"/>
        <sz val="10"/>
        <color theme="1"/>
        <rFont val="Arial Unicode MS"/>
        <family val="3"/>
        <charset val="129"/>
      </rPr>
      <t xml:space="preserve">2.0879
</t>
    </r>
    <r>
      <rPr>
        <sz val="10"/>
        <color theme="1"/>
        <rFont val="Arial Unicode MS"/>
        <family val="3"/>
        <charset val="129"/>
      </rPr>
      <t>(169.63 ≤ Q ≤ 862.51)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</si>
  <si>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=0.0181Q</t>
    </r>
    <r>
      <rPr>
        <vertAlign val="superscript"/>
        <sz val="10"/>
        <color theme="1"/>
        <rFont val="Arial Unicode MS"/>
        <family val="3"/>
        <charset val="129"/>
      </rPr>
      <t xml:space="preserve">2.2824
</t>
    </r>
    <r>
      <rPr>
        <sz val="10"/>
        <color theme="1"/>
        <rFont val="Arial Unicode MS"/>
        <family val="3"/>
        <charset val="129"/>
      </rPr>
      <t>(46.59≤Q≤254.40)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</si>
  <si>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=0.0813Q</t>
    </r>
    <r>
      <rPr>
        <vertAlign val="superscript"/>
        <sz val="10"/>
        <color theme="1"/>
        <rFont val="Arial Unicode MS"/>
        <family val="3"/>
        <charset val="129"/>
      </rPr>
      <t xml:space="preserve">1.9512
</t>
    </r>
    <r>
      <rPr>
        <sz val="10"/>
        <color theme="1"/>
        <rFont val="Arial Unicode MS"/>
        <family val="3"/>
        <charset val="129"/>
      </rPr>
      <t>(7.30≤Q≤515.72)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</si>
  <si>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=0.1000Q</t>
    </r>
    <r>
      <rPr>
        <vertAlign val="superscript"/>
        <sz val="10"/>
        <color theme="1"/>
        <rFont val="Arial Unicode MS"/>
        <family val="3"/>
        <charset val="129"/>
      </rPr>
      <t xml:space="preserve">1.8781
</t>
    </r>
    <r>
      <rPr>
        <sz val="10"/>
        <color theme="1"/>
        <rFont val="Arial Unicode MS"/>
        <family val="3"/>
        <charset val="129"/>
      </rPr>
      <t>(169.63 ≤ Q ≤ 862.51)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</si>
  <si>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=0.0189Q</t>
    </r>
    <r>
      <rPr>
        <vertAlign val="superscript"/>
        <sz val="10"/>
        <color theme="1"/>
        <rFont val="Arial Unicode MS"/>
        <family val="3"/>
        <charset val="129"/>
      </rPr>
      <t xml:space="preserve">2.3390
</t>
    </r>
    <r>
      <rPr>
        <sz val="10"/>
        <color theme="1"/>
        <rFont val="Arial Unicode MS"/>
        <family val="3"/>
        <charset val="129"/>
      </rPr>
      <t>(46.59≤Q≤254.40)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</si>
  <si>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=0.1013Q</t>
    </r>
    <r>
      <rPr>
        <vertAlign val="superscript"/>
        <sz val="10"/>
        <color theme="1"/>
        <rFont val="Arial Unicode MS"/>
        <family val="3"/>
        <charset val="129"/>
      </rPr>
      <t xml:space="preserve">1.9558
</t>
    </r>
    <r>
      <rPr>
        <sz val="10"/>
        <color theme="1"/>
        <rFont val="Arial Unicode MS"/>
        <family val="3"/>
        <charset val="129"/>
      </rPr>
      <t>(7.30≤Q≤515.72)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</si>
  <si>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=0.030Q</t>
    </r>
    <r>
      <rPr>
        <vertAlign val="superscript"/>
        <sz val="10"/>
        <color theme="1"/>
        <rFont val="Arial Unicode MS"/>
        <family val="3"/>
        <charset val="129"/>
      </rPr>
      <t xml:space="preserve">1.831
</t>
    </r>
    <r>
      <rPr>
        <sz val="10"/>
        <color theme="1"/>
        <rFont val="Arial Unicode MS"/>
        <family val="3"/>
        <charset val="129"/>
      </rPr>
      <t>(151.4 ≤ Q ≤ 1,248.9)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</si>
  <si>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=0.0601Q</t>
    </r>
    <r>
      <rPr>
        <vertAlign val="superscript"/>
        <sz val="10"/>
        <color theme="1"/>
        <rFont val="Arial Unicode MS"/>
        <family val="3"/>
        <charset val="129"/>
      </rPr>
      <t xml:space="preserve">1.7570
</t>
    </r>
    <r>
      <rPr>
        <sz val="10"/>
        <color theme="1"/>
        <rFont val="Arial Unicode MS"/>
        <family val="3"/>
        <charset val="129"/>
      </rPr>
      <t>(38.32 ≤ Q ≤ 3,237.29)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</si>
  <si>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=0.0639Q</t>
    </r>
    <r>
      <rPr>
        <vertAlign val="superscript"/>
        <sz val="10"/>
        <color theme="1"/>
        <rFont val="Arial Unicode MS"/>
        <family val="3"/>
        <charset val="129"/>
      </rPr>
      <t xml:space="preserve">1.8387
</t>
    </r>
    <r>
      <rPr>
        <sz val="10"/>
        <color theme="1"/>
        <rFont val="Arial Unicode MS"/>
        <family val="3"/>
        <charset val="129"/>
      </rPr>
      <t>(57.14≤Q≤1,013.94)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</si>
  <si>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=0.0453Q</t>
    </r>
    <r>
      <rPr>
        <vertAlign val="superscript"/>
        <sz val="10"/>
        <color theme="1"/>
        <rFont val="Arial Unicode MS"/>
        <family val="3"/>
        <charset val="129"/>
      </rPr>
      <t xml:space="preserve">1.5591
</t>
    </r>
    <r>
      <rPr>
        <sz val="10"/>
        <color theme="1"/>
        <rFont val="Arial Unicode MS"/>
        <family val="3"/>
        <charset val="129"/>
      </rPr>
      <t>(19.46≤Q≤1,602.80)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</si>
  <si>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=0.0151Q</t>
    </r>
    <r>
      <rPr>
        <vertAlign val="superscript"/>
        <sz val="10"/>
        <color theme="1"/>
        <rFont val="Arial Unicode MS"/>
        <family val="3"/>
        <charset val="129"/>
      </rPr>
      <t xml:space="preserve">1.8034
</t>
    </r>
    <r>
      <rPr>
        <sz val="10"/>
        <color theme="1"/>
        <rFont val="Arial Unicode MS"/>
        <family val="3"/>
        <charset val="129"/>
      </rPr>
      <t>(37.88≤Q≤2,255.69)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</si>
  <si>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=0.0259Q</t>
    </r>
    <r>
      <rPr>
        <vertAlign val="superscript"/>
        <sz val="10"/>
        <color theme="1"/>
        <rFont val="Arial Unicode MS"/>
        <family val="3"/>
        <charset val="129"/>
      </rPr>
      <t xml:space="preserve">2.0336
</t>
    </r>
    <r>
      <rPr>
        <sz val="10"/>
        <color theme="1"/>
        <rFont val="Arial Unicode MS"/>
        <family val="3"/>
        <charset val="129"/>
      </rPr>
      <t>(57.14≤Q≤1,013.94)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</si>
  <si>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=0.0759Q</t>
    </r>
    <r>
      <rPr>
        <vertAlign val="superscript"/>
        <sz val="10"/>
        <color theme="1"/>
        <rFont val="Arial Unicode MS"/>
        <family val="3"/>
        <charset val="129"/>
      </rPr>
      <t xml:space="preserve">1.7070
</t>
    </r>
    <r>
      <rPr>
        <sz val="10"/>
        <color theme="1"/>
        <rFont val="Arial Unicode MS"/>
        <family val="3"/>
        <charset val="129"/>
      </rPr>
      <t>(41.20 ≤ Q ≤ 4763.3)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</si>
  <si>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=0.0184Q</t>
    </r>
    <r>
      <rPr>
        <vertAlign val="superscript"/>
        <sz val="10"/>
        <color theme="1"/>
        <rFont val="Arial Unicode MS"/>
        <family val="3"/>
        <charset val="129"/>
      </rPr>
      <t xml:space="preserve">1.9922
</t>
    </r>
    <r>
      <rPr>
        <sz val="10"/>
        <color theme="1"/>
        <rFont val="Arial Unicode MS"/>
        <family val="3"/>
        <charset val="129"/>
      </rPr>
      <t>(46.5≤Q≤2854.4)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</si>
  <si>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=0.0878Q</t>
    </r>
    <r>
      <rPr>
        <vertAlign val="superscript"/>
        <sz val="10"/>
        <color theme="1"/>
        <rFont val="Arial Unicode MS"/>
        <family val="3"/>
        <charset val="129"/>
      </rPr>
      <t xml:space="preserve">1.6745
</t>
    </r>
    <r>
      <rPr>
        <sz val="10"/>
        <color theme="1"/>
        <rFont val="Arial Unicode MS"/>
        <family val="3"/>
        <charset val="129"/>
      </rPr>
      <t>(69.00 ≤ Q ≤ 4969.20)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</si>
  <si>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=0.0087Q</t>
    </r>
    <r>
      <rPr>
        <vertAlign val="superscript"/>
        <sz val="10"/>
        <color theme="1"/>
        <rFont val="Arial Unicode MS"/>
        <family val="3"/>
        <charset val="129"/>
      </rPr>
      <t xml:space="preserve">2.0625
</t>
    </r>
    <r>
      <rPr>
        <sz val="10"/>
        <color theme="1"/>
        <rFont val="Arial Unicode MS"/>
        <family val="3"/>
        <charset val="129"/>
      </rPr>
      <t>(52.3≤Q≤2925.1)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</si>
  <si>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=0.0094Q</t>
    </r>
    <r>
      <rPr>
        <vertAlign val="superscript"/>
        <sz val="10"/>
        <color theme="1"/>
        <rFont val="Arial Unicode MS"/>
        <family val="3"/>
        <charset val="129"/>
      </rPr>
      <t xml:space="preserve">1.8866
</t>
    </r>
    <r>
      <rPr>
        <sz val="10"/>
        <color theme="1"/>
        <rFont val="Arial Unicode MS"/>
        <family val="3"/>
        <charset val="129"/>
      </rPr>
      <t>(39.14 ≤ Q ≤ 3334.62)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</si>
  <si>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=0.017Q</t>
    </r>
    <r>
      <rPr>
        <vertAlign val="superscript"/>
        <sz val="10"/>
        <color theme="1"/>
        <rFont val="Arial Unicode MS"/>
        <family val="3"/>
        <charset val="129"/>
      </rPr>
      <t xml:space="preserve">1.985
</t>
    </r>
    <r>
      <rPr>
        <sz val="10"/>
        <color theme="1"/>
        <rFont val="Arial Unicode MS"/>
        <family val="3"/>
        <charset val="129"/>
      </rPr>
      <t>(540.9 ≤ Q ≤ 2,677.1)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</si>
  <si>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=0.0270Q</t>
    </r>
    <r>
      <rPr>
        <vertAlign val="superscript"/>
        <sz val="10"/>
        <color theme="1"/>
        <rFont val="Arial Unicode MS"/>
        <family val="3"/>
        <charset val="129"/>
      </rPr>
      <t xml:space="preserve">1.8542
</t>
    </r>
    <r>
      <rPr>
        <sz val="10"/>
        <color theme="1"/>
        <rFont val="Arial Unicode MS"/>
        <family val="3"/>
        <charset val="129"/>
      </rPr>
      <t>(59.32 ≤ Q ≤ 2,445.58)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</si>
  <si>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=0.2475Q</t>
    </r>
    <r>
      <rPr>
        <vertAlign val="superscript"/>
        <sz val="10"/>
        <color theme="1"/>
        <rFont val="Arial Unicode MS"/>
        <family val="3"/>
        <charset val="129"/>
      </rPr>
      <t xml:space="preserve">1.3401
</t>
    </r>
    <r>
      <rPr>
        <sz val="10"/>
        <color theme="1"/>
        <rFont val="Arial Unicode MS"/>
        <family val="3"/>
        <charset val="129"/>
      </rPr>
      <t>(119.46≤Q≤2,922.47)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</si>
  <si>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=0.0247Q</t>
    </r>
    <r>
      <rPr>
        <vertAlign val="superscript"/>
        <sz val="10"/>
        <color theme="1"/>
        <rFont val="Arial Unicode MS"/>
        <family val="3"/>
        <charset val="129"/>
      </rPr>
      <t xml:space="preserve">1.6383
</t>
    </r>
    <r>
      <rPr>
        <sz val="10"/>
        <color theme="1"/>
        <rFont val="Arial Unicode MS"/>
        <family val="3"/>
        <charset val="129"/>
      </rPr>
      <t>(85.11≤Q≤1,856.37)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</si>
  <si>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=0.0465Q</t>
    </r>
    <r>
      <rPr>
        <vertAlign val="superscript"/>
        <sz val="10"/>
        <color theme="1"/>
        <rFont val="Arial Unicode MS"/>
        <family val="3"/>
        <charset val="129"/>
      </rPr>
      <t xml:space="preserve">1.5161
</t>
    </r>
    <r>
      <rPr>
        <sz val="10"/>
        <color theme="1"/>
        <rFont val="Arial Unicode MS"/>
        <family val="3"/>
        <charset val="129"/>
      </rPr>
      <t>(125.89≤Q≤2,073.06)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</si>
  <si>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=0.0234Q</t>
    </r>
    <r>
      <rPr>
        <vertAlign val="superscript"/>
        <sz val="10"/>
        <color theme="1"/>
        <rFont val="Arial Unicode MS"/>
        <family val="3"/>
        <charset val="129"/>
      </rPr>
      <t xml:space="preserve">1.6580
</t>
    </r>
    <r>
      <rPr>
        <sz val="10"/>
        <color theme="1"/>
        <rFont val="Arial Unicode MS"/>
        <family val="3"/>
        <charset val="129"/>
      </rPr>
      <t>(12.40≤Q≤2,493.16)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</si>
  <si>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=0.1861Q</t>
    </r>
    <r>
      <rPr>
        <vertAlign val="superscript"/>
        <sz val="10"/>
        <color theme="1"/>
        <rFont val="Arial Unicode MS"/>
        <family val="3"/>
        <charset val="129"/>
      </rPr>
      <t xml:space="preserve">1.5998
</t>
    </r>
    <r>
      <rPr>
        <sz val="10"/>
        <color theme="1"/>
        <rFont val="Arial Unicode MS"/>
        <family val="3"/>
        <charset val="129"/>
      </rPr>
      <t>(41.20 ≤ Q ≤ 4763.3)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</si>
  <si>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=0.0137Q</t>
    </r>
    <r>
      <rPr>
        <vertAlign val="superscript"/>
        <sz val="10"/>
        <color theme="1"/>
        <rFont val="Arial Unicode MS"/>
        <family val="3"/>
        <charset val="129"/>
      </rPr>
      <t xml:space="preserve">2.0246
</t>
    </r>
    <r>
      <rPr>
        <sz val="10"/>
        <color theme="1"/>
        <rFont val="Arial Unicode MS"/>
        <family val="3"/>
        <charset val="129"/>
      </rPr>
      <t>(46.5≤Q≤2854.4)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</si>
  <si>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=0.0721Q</t>
    </r>
    <r>
      <rPr>
        <vertAlign val="superscript"/>
        <sz val="10"/>
        <color theme="1"/>
        <rFont val="Arial Unicode MS"/>
        <family val="3"/>
        <charset val="129"/>
      </rPr>
      <t xml:space="preserve">1.7254
</t>
    </r>
    <r>
      <rPr>
        <sz val="10"/>
        <color theme="1"/>
        <rFont val="Arial Unicode MS"/>
        <family val="3"/>
        <charset val="129"/>
      </rPr>
      <t>(69.00 ≤ Q ≤ 4969.20)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</si>
  <si>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=0.0041Q</t>
    </r>
    <r>
      <rPr>
        <vertAlign val="superscript"/>
        <sz val="10"/>
        <color theme="1"/>
        <rFont val="Arial Unicode MS"/>
        <family val="3"/>
        <charset val="129"/>
      </rPr>
      <t xml:space="preserve">2.2811
</t>
    </r>
    <r>
      <rPr>
        <sz val="10"/>
        <color theme="1"/>
        <rFont val="Arial Unicode MS"/>
        <family val="3"/>
        <charset val="129"/>
      </rPr>
      <t>(52.3≤Q≤2925.1)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</si>
  <si>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=0.0069Q</t>
    </r>
    <r>
      <rPr>
        <vertAlign val="superscript"/>
        <sz val="10"/>
        <color theme="1"/>
        <rFont val="Arial Unicode MS"/>
        <family val="3"/>
        <charset val="129"/>
      </rPr>
      <t xml:space="preserve">1.9482
</t>
    </r>
    <r>
      <rPr>
        <sz val="10"/>
        <color theme="1"/>
        <rFont val="Arial Unicode MS"/>
        <family val="3"/>
        <charset val="129"/>
      </rPr>
      <t>(39.14 ≤ Q ≤ 3334.62)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</si>
  <si>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=0.0189Q</t>
    </r>
    <r>
      <rPr>
        <vertAlign val="superscript"/>
        <sz val="10"/>
        <color theme="1"/>
        <rFont val="Arial Unicode MS"/>
        <family val="3"/>
        <charset val="129"/>
      </rPr>
      <t xml:space="preserve">1.9344
</t>
    </r>
    <r>
      <rPr>
        <sz val="10"/>
        <color theme="1"/>
        <rFont val="Arial Unicode MS"/>
        <family val="3"/>
        <charset val="129"/>
      </rPr>
      <t>(70.46 ≤ Q ≤ 2,455.58)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</si>
  <si>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=0.2141Q</t>
    </r>
    <r>
      <rPr>
        <vertAlign val="superscript"/>
        <sz val="10"/>
        <color theme="1"/>
        <rFont val="Arial Unicode MS"/>
        <family val="3"/>
        <charset val="129"/>
      </rPr>
      <t xml:space="preserve">1.3671
</t>
    </r>
    <r>
      <rPr>
        <sz val="10"/>
        <color theme="1"/>
        <rFont val="Arial Unicode MS"/>
        <family val="3"/>
        <charset val="129"/>
      </rPr>
      <t>(119.46≤Q≤2,922.47)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</si>
  <si>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=0.0223Q</t>
    </r>
    <r>
      <rPr>
        <vertAlign val="superscript"/>
        <sz val="10"/>
        <color theme="1"/>
        <rFont val="Arial Unicode MS"/>
        <family val="3"/>
        <charset val="129"/>
      </rPr>
      <t xml:space="preserve">1.6615
</t>
    </r>
    <r>
      <rPr>
        <sz val="10"/>
        <color theme="1"/>
        <rFont val="Arial Unicode MS"/>
        <family val="3"/>
        <charset val="129"/>
      </rPr>
      <t>(85.11≤Q≤1,856.37)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</si>
  <si>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=0.0192Q</t>
    </r>
    <r>
      <rPr>
        <vertAlign val="superscript"/>
        <sz val="10"/>
        <color theme="1"/>
        <rFont val="Arial Unicode MS"/>
        <family val="3"/>
        <charset val="129"/>
      </rPr>
      <t xml:space="preserve">1.6896
</t>
    </r>
    <r>
      <rPr>
        <sz val="10"/>
        <color theme="1"/>
        <rFont val="Arial Unicode MS"/>
        <family val="3"/>
        <charset val="129"/>
      </rPr>
      <t>(12.40≤Q≤2,493.16)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</si>
  <si>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=0.0359Q</t>
    </r>
    <r>
      <rPr>
        <vertAlign val="superscript"/>
        <sz val="10"/>
        <color theme="1"/>
        <rFont val="Arial Unicode MS"/>
        <family val="3"/>
        <charset val="129"/>
      </rPr>
      <t xml:space="preserve">1.5783
</t>
    </r>
    <r>
      <rPr>
        <sz val="10"/>
        <color theme="1"/>
        <rFont val="Arial Unicode MS"/>
        <family val="3"/>
        <charset val="129"/>
      </rPr>
      <t>(125.89≤Q≤2,073.06)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</si>
  <si>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=0.0434Q</t>
    </r>
    <r>
      <rPr>
        <vertAlign val="superscript"/>
        <sz val="10"/>
        <color theme="1"/>
        <rFont val="Arial Unicode MS"/>
        <family val="3"/>
        <charset val="129"/>
      </rPr>
      <t xml:space="preserve">1.5680
</t>
    </r>
    <r>
      <rPr>
        <sz val="10"/>
        <color theme="1"/>
        <rFont val="Arial Unicode MS"/>
        <family val="3"/>
        <charset val="129"/>
      </rPr>
      <t>(19.46≤Q≤1,602.80)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</si>
  <si>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=0.0132Q</t>
    </r>
    <r>
      <rPr>
        <vertAlign val="superscript"/>
        <sz val="10"/>
        <color theme="1"/>
        <rFont val="Arial Unicode MS"/>
        <family val="3"/>
        <charset val="129"/>
      </rPr>
      <t xml:space="preserve">1.8333
</t>
    </r>
    <r>
      <rPr>
        <sz val="10"/>
        <color theme="1"/>
        <rFont val="Arial Unicode MS"/>
        <family val="3"/>
        <charset val="129"/>
      </rPr>
      <t>(37.88≤Q≤2,255.69)</t>
    </r>
    <phoneticPr fontId="2" type="noConversion"/>
  </si>
  <si>
    <t>QTS=0.0162Q1.7630
(154.17≤Q≤6,483.76)</t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</si>
  <si>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=0.0677Q</t>
    </r>
    <r>
      <rPr>
        <vertAlign val="superscript"/>
        <sz val="10"/>
        <color theme="1"/>
        <rFont val="Arial Unicode MS"/>
        <family val="3"/>
        <charset val="129"/>
      </rPr>
      <t>1.4417</t>
    </r>
    <r>
      <rPr>
        <sz val="10"/>
        <color theme="1"/>
        <rFont val="Arial Unicode MS"/>
        <family val="3"/>
        <charset val="129"/>
      </rPr>
      <t xml:space="preserve">
(43.47≤Q≤2,095.40)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</si>
  <si>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=0.0251Q</t>
    </r>
    <r>
      <rPr>
        <vertAlign val="superscript"/>
        <sz val="10"/>
        <color theme="1"/>
        <rFont val="Arial Unicode MS"/>
        <family val="3"/>
        <charset val="129"/>
      </rPr>
      <t>1.5888</t>
    </r>
    <r>
      <rPr>
        <sz val="10"/>
        <color theme="1"/>
        <rFont val="Arial Unicode MS"/>
        <family val="3"/>
        <charset val="129"/>
      </rPr>
      <t xml:space="preserve">
(43.47≤Q≤2,095.40)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</si>
  <si>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=0.131Q</t>
    </r>
    <r>
      <rPr>
        <vertAlign val="superscript"/>
        <sz val="10"/>
        <color theme="1"/>
        <rFont val="Arial Unicode MS"/>
        <family val="3"/>
        <charset val="129"/>
      </rPr>
      <t>1.641</t>
    </r>
    <r>
      <rPr>
        <sz val="10"/>
        <color theme="1"/>
        <rFont val="Arial Unicode MS"/>
        <family val="3"/>
        <charset val="129"/>
      </rPr>
      <t xml:space="preserve">
(547.3 ≤ Q ≤ 5,397.1)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</si>
  <si>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=0.0897Q</t>
    </r>
    <r>
      <rPr>
        <vertAlign val="superscript"/>
        <sz val="10"/>
        <color theme="1"/>
        <rFont val="Arial Unicode MS"/>
        <family val="3"/>
        <charset val="129"/>
      </rPr>
      <t>1.6230</t>
    </r>
    <r>
      <rPr>
        <sz val="10"/>
        <color theme="1"/>
        <rFont val="Arial Unicode MS"/>
        <family val="3"/>
        <charset val="129"/>
      </rPr>
      <t xml:space="preserve">
(1,172.32 ≤ Q ≤ 11,317.34)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</si>
  <si>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=0.0165Q</t>
    </r>
    <r>
      <rPr>
        <vertAlign val="superscript"/>
        <sz val="10"/>
        <color theme="1"/>
        <rFont val="Arial Unicode MS"/>
        <family val="3"/>
        <charset val="129"/>
      </rPr>
      <t>1.7604</t>
    </r>
    <r>
      <rPr>
        <sz val="10"/>
        <color theme="1"/>
        <rFont val="Arial Unicode MS"/>
        <family val="3"/>
        <charset val="129"/>
      </rPr>
      <t xml:space="preserve">
(154.17≤Q≤6,483.76)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</si>
  <si>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=0.0013Q</t>
    </r>
    <r>
      <rPr>
        <vertAlign val="superscript"/>
        <sz val="10"/>
        <color theme="1"/>
        <rFont val="Arial Unicode MS"/>
        <family val="3"/>
        <charset val="129"/>
      </rPr>
      <t>2.1317</t>
    </r>
    <r>
      <rPr>
        <sz val="10"/>
        <color theme="1"/>
        <rFont val="Arial Unicode MS"/>
        <family val="3"/>
        <charset val="129"/>
      </rPr>
      <t xml:space="preserve">
(266.12≤Q≤5,345.71)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</si>
  <si>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=0.0095Q</t>
    </r>
    <r>
      <rPr>
        <vertAlign val="superscript"/>
        <sz val="10"/>
        <color theme="1"/>
        <rFont val="Arial Unicode MS"/>
        <family val="3"/>
        <charset val="129"/>
      </rPr>
      <t>1.8622</t>
    </r>
    <r>
      <rPr>
        <sz val="10"/>
        <color theme="1"/>
        <rFont val="Arial Unicode MS"/>
        <family val="3"/>
        <charset val="129"/>
      </rPr>
      <t xml:space="preserve">
(35.29≤Q≤4,912.11)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</si>
  <si>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=0.5690Q</t>
    </r>
    <r>
      <rPr>
        <vertAlign val="superscript"/>
        <sz val="10"/>
        <color theme="1"/>
        <rFont val="Arial Unicode MS"/>
        <family val="3"/>
        <charset val="129"/>
      </rPr>
      <t>1.5742</t>
    </r>
    <r>
      <rPr>
        <sz val="10"/>
        <color theme="1"/>
        <rFont val="Arial Unicode MS"/>
        <family val="3"/>
        <charset val="129"/>
      </rPr>
      <t xml:space="preserve">
(1,172.32 ≤ Q ≤ 11,317.34)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</si>
  <si>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=0.0010Q</t>
    </r>
    <r>
      <rPr>
        <vertAlign val="superscript"/>
        <sz val="10"/>
        <color theme="1"/>
        <rFont val="Arial Unicode MS"/>
        <family val="3"/>
        <charset val="129"/>
      </rPr>
      <t>2.1665</t>
    </r>
    <r>
      <rPr>
        <sz val="10"/>
        <color theme="1"/>
        <rFont val="Arial Unicode MS"/>
        <family val="3"/>
        <charset val="129"/>
      </rPr>
      <t xml:space="preserve">
(266.12≤Q≤5,345.71)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</si>
  <si>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=0.0046Q</t>
    </r>
    <r>
      <rPr>
        <vertAlign val="superscript"/>
        <sz val="10"/>
        <color theme="1"/>
        <rFont val="Arial Unicode MS"/>
        <family val="3"/>
        <charset val="129"/>
      </rPr>
      <t>1.9510</t>
    </r>
    <r>
      <rPr>
        <sz val="10"/>
        <color theme="1"/>
        <rFont val="Arial Unicode MS"/>
        <family val="3"/>
        <charset val="129"/>
      </rPr>
      <t xml:space="preserve">
(35.29≤Q≤5,369.57)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</si>
  <si>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=5.655Q</t>
    </r>
    <r>
      <rPr>
        <vertAlign val="superscript"/>
        <sz val="10"/>
        <color theme="1"/>
        <rFont val="Arial Unicode MS"/>
        <family val="3"/>
        <charset val="129"/>
      </rPr>
      <t>0.993</t>
    </r>
    <r>
      <rPr>
        <sz val="10"/>
        <color theme="1"/>
        <rFont val="Arial Unicode MS"/>
        <family val="3"/>
        <charset val="129"/>
      </rPr>
      <t xml:space="preserve">
(196.6 ≤ Q ≤ 1,186.8)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</si>
  <si>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=0.3897Q</t>
    </r>
    <r>
      <rPr>
        <vertAlign val="superscript"/>
        <sz val="10"/>
        <color theme="1"/>
        <rFont val="Arial Unicode MS"/>
        <family val="3"/>
        <charset val="129"/>
      </rPr>
      <t>1.6230</t>
    </r>
    <r>
      <rPr>
        <sz val="10"/>
        <color theme="1"/>
        <rFont val="Arial Unicode MS"/>
        <family val="3"/>
        <charset val="129"/>
      </rPr>
      <t xml:space="preserve">
(678.02 ≤ Q ≤ 3,038.30)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</si>
  <si>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=0.4240Q</t>
    </r>
    <r>
      <rPr>
        <vertAlign val="superscript"/>
        <sz val="10"/>
        <color theme="1"/>
        <rFont val="Arial Unicode MS"/>
        <family val="3"/>
        <charset val="129"/>
      </rPr>
      <t>1.3800</t>
    </r>
    <r>
      <rPr>
        <sz val="10"/>
        <color theme="1"/>
        <rFont val="Arial Unicode MS"/>
        <family val="3"/>
        <charset val="129"/>
      </rPr>
      <t xml:space="preserve">
(37.38≤Q≤1,636.79)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</si>
  <si>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=0.0150Q</t>
    </r>
    <r>
      <rPr>
        <vertAlign val="superscript"/>
        <sz val="10"/>
        <color theme="1"/>
        <rFont val="Arial Unicode MS"/>
        <family val="3"/>
        <charset val="129"/>
      </rPr>
      <t>1.8475</t>
    </r>
    <r>
      <rPr>
        <sz val="10"/>
        <color theme="1"/>
        <rFont val="Arial Unicode MS"/>
        <family val="3"/>
        <charset val="129"/>
      </rPr>
      <t xml:space="preserve">
(398.05≤Q≤1,251.42)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</si>
  <si>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=0.5249Q</t>
    </r>
    <r>
      <rPr>
        <vertAlign val="superscript"/>
        <sz val="10"/>
        <color theme="1"/>
        <rFont val="Arial Unicode MS"/>
        <family val="3"/>
        <charset val="129"/>
      </rPr>
      <t>1.3774</t>
    </r>
    <r>
      <rPr>
        <sz val="10"/>
        <color theme="1"/>
        <rFont val="Arial Unicode MS"/>
        <family val="3"/>
        <charset val="129"/>
      </rPr>
      <t xml:space="preserve">
(37.38≤Q≤1,636.79)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</si>
  <si>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=0.0134Q</t>
    </r>
    <r>
      <rPr>
        <vertAlign val="superscript"/>
        <sz val="10"/>
        <color theme="1"/>
        <rFont val="Arial Unicode MS"/>
        <family val="3"/>
        <charset val="129"/>
      </rPr>
      <t>1.8865</t>
    </r>
    <r>
      <rPr>
        <sz val="10"/>
        <color theme="1"/>
        <rFont val="Arial Unicode MS"/>
        <family val="3"/>
        <charset val="129"/>
      </rPr>
      <t xml:space="preserve">
(398.05≤Q≤1,251.42)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</si>
  <si>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=0.342Q</t>
    </r>
    <r>
      <rPr>
        <vertAlign val="superscript"/>
        <sz val="10"/>
        <color theme="1"/>
        <rFont val="Arial Unicode MS"/>
        <family val="3"/>
        <charset val="129"/>
      </rPr>
      <t>1.679</t>
    </r>
    <r>
      <rPr>
        <sz val="10"/>
        <color theme="1"/>
        <rFont val="Arial Unicode MS"/>
        <family val="3"/>
        <charset val="129"/>
      </rPr>
      <t xml:space="preserve">
(28.7 ≤ Q ≤ 641.8)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</si>
  <si>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=1.0699Q</t>
    </r>
    <r>
      <rPr>
        <vertAlign val="superscript"/>
        <sz val="10"/>
        <color theme="1"/>
        <rFont val="Arial Unicode MS"/>
        <family val="3"/>
        <charset val="129"/>
      </rPr>
      <t>1.4027</t>
    </r>
    <r>
      <rPr>
        <sz val="10"/>
        <color theme="1"/>
        <rFont val="Arial Unicode MS"/>
        <family val="3"/>
        <charset val="129"/>
      </rPr>
      <t xml:space="preserve">
(57.07 ≤ Q ≤ 851.54)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</si>
  <si>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=0.0882Q</t>
    </r>
    <r>
      <rPr>
        <vertAlign val="superscript"/>
        <sz val="10"/>
        <color theme="1"/>
        <rFont val="Arial Unicode MS"/>
        <family val="3"/>
        <charset val="129"/>
      </rPr>
      <t>1.9334</t>
    </r>
    <r>
      <rPr>
        <sz val="10"/>
        <color theme="1"/>
        <rFont val="Arial Unicode MS"/>
        <family val="3"/>
        <charset val="129"/>
      </rPr>
      <t xml:space="preserve">
(63.69≤Q≤381.95)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</si>
  <si>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=5.3859Q</t>
    </r>
    <r>
      <rPr>
        <vertAlign val="superscript"/>
        <sz val="10"/>
        <color theme="1"/>
        <rFont val="Arial Unicode MS"/>
        <family val="3"/>
        <charset val="129"/>
      </rPr>
      <t>1.4007</t>
    </r>
    <r>
      <rPr>
        <sz val="10"/>
        <color theme="1"/>
        <rFont val="Arial Unicode MS"/>
        <family val="3"/>
        <charset val="129"/>
      </rPr>
      <t xml:space="preserve">
(57.07 ≤ Q ≤ 851.54)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</si>
  <si>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=0.2502Q</t>
    </r>
    <r>
      <rPr>
        <vertAlign val="superscript"/>
        <sz val="10"/>
        <color theme="1"/>
        <rFont val="Arial Unicode MS"/>
        <family val="3"/>
        <charset val="129"/>
      </rPr>
      <t>1.8236</t>
    </r>
    <r>
      <rPr>
        <sz val="10"/>
        <color theme="1"/>
        <rFont val="Arial Unicode MS"/>
        <family val="3"/>
        <charset val="129"/>
      </rPr>
      <t xml:space="preserve">
(63.69≤Q≤381.95)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</si>
  <si>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=0.0192Q</t>
    </r>
    <r>
      <rPr>
        <vertAlign val="superscript"/>
        <sz val="10"/>
        <color theme="1"/>
        <rFont val="Arial Unicode MS"/>
        <family val="3"/>
        <charset val="129"/>
      </rPr>
      <t>1.6896</t>
    </r>
    <r>
      <rPr>
        <sz val="10"/>
        <color theme="1"/>
        <rFont val="Arial Unicode MS"/>
        <family val="3"/>
        <charset val="129"/>
      </rPr>
      <t xml:space="preserve">
(12.40≤Q≤2,493.16)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</si>
  <si>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=3.7106Q</t>
    </r>
    <r>
      <rPr>
        <vertAlign val="superscript"/>
        <sz val="10"/>
        <color theme="1"/>
        <rFont val="Arial Unicode MS"/>
        <family val="3"/>
        <charset val="129"/>
      </rPr>
      <t>1.2596</t>
    </r>
    <r>
      <rPr>
        <sz val="10"/>
        <color theme="1"/>
        <rFont val="Arial Unicode MS"/>
        <family val="3"/>
        <charset val="129"/>
      </rPr>
      <t xml:space="preserve">
(20.89 ≤ Q ≤ 252.88)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</si>
  <si>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=0.0234Q</t>
    </r>
    <r>
      <rPr>
        <vertAlign val="superscript"/>
        <sz val="10"/>
        <color theme="1"/>
        <rFont val="Arial Unicode MS"/>
        <family val="3"/>
        <charset val="129"/>
      </rPr>
      <t>1.6580</t>
    </r>
    <r>
      <rPr>
        <sz val="10"/>
        <color theme="1"/>
        <rFont val="Arial Unicode MS"/>
        <family val="3"/>
        <charset val="129"/>
      </rPr>
      <t xml:space="preserve">
(12.40≤Q≤2,493.16)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</si>
  <si>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=0.0164Q</t>
    </r>
    <r>
      <rPr>
        <vertAlign val="superscript"/>
        <sz val="10"/>
        <color theme="1"/>
        <rFont val="Arial Unicode MS"/>
        <family val="3"/>
        <charset val="129"/>
      </rPr>
      <t>2.038</t>
    </r>
    <r>
      <rPr>
        <sz val="10"/>
        <color theme="1"/>
        <rFont val="Arial Unicode MS"/>
        <family val="3"/>
        <charset val="129"/>
      </rPr>
      <t xml:space="preserve">
(5.59≤Q≤662.42)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</si>
  <si>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=0.1806Q</t>
    </r>
    <r>
      <rPr>
        <vertAlign val="superscript"/>
        <sz val="10"/>
        <color theme="1"/>
        <rFont val="Arial Unicode MS"/>
        <family val="3"/>
        <charset val="129"/>
      </rPr>
      <t>1.4760</t>
    </r>
    <r>
      <rPr>
        <sz val="10"/>
        <color theme="1"/>
        <rFont val="Arial Unicode MS"/>
        <family val="3"/>
        <charset val="129"/>
      </rPr>
      <t xml:space="preserve">
(0.78≤Q≤329.40)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</si>
  <si>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=0.0149Q</t>
    </r>
    <r>
      <rPr>
        <vertAlign val="superscript"/>
        <sz val="10"/>
        <color theme="1"/>
        <rFont val="Arial Unicode MS"/>
        <family val="3"/>
        <charset val="129"/>
      </rPr>
      <t>2.1513</t>
    </r>
    <r>
      <rPr>
        <sz val="10"/>
        <color theme="1"/>
        <rFont val="Arial Unicode MS"/>
        <family val="3"/>
        <charset val="129"/>
      </rPr>
      <t xml:space="preserve">
(5.59≤Q≤662.42)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</si>
  <si>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=0.1789Q</t>
    </r>
    <r>
      <rPr>
        <vertAlign val="superscript"/>
        <sz val="10"/>
        <color theme="1"/>
        <rFont val="Arial Unicode MS"/>
        <family val="3"/>
        <charset val="129"/>
      </rPr>
      <t>1.4813</t>
    </r>
    <r>
      <rPr>
        <sz val="10"/>
        <color theme="1"/>
        <rFont val="Arial Unicode MS"/>
        <family val="3"/>
        <charset val="129"/>
      </rPr>
      <t xml:space="preserve">
(0.78≤Q≤329.40)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</si>
  <si>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=0.1688Q</t>
    </r>
    <r>
      <rPr>
        <vertAlign val="superscript"/>
        <sz val="10"/>
        <color theme="1"/>
        <rFont val="Arial Unicode MS"/>
        <family val="3"/>
        <charset val="129"/>
      </rPr>
      <t xml:space="preserve">1.8183
</t>
    </r>
    <r>
      <rPr>
        <sz val="10"/>
        <color theme="1"/>
        <rFont val="Arial Unicode MS"/>
        <family val="3"/>
        <charset val="129"/>
      </rPr>
      <t>(20.47≤Q≤597.47)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</si>
  <si>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=1.1748Q</t>
    </r>
    <r>
      <rPr>
        <vertAlign val="superscript"/>
        <sz val="10"/>
        <color theme="1"/>
        <rFont val="Arial Unicode MS"/>
        <family val="3"/>
        <charset val="129"/>
      </rPr>
      <t xml:space="preserve">1.3633
</t>
    </r>
    <r>
      <rPr>
        <sz val="10"/>
        <color theme="1"/>
        <rFont val="Arial Unicode MS"/>
        <family val="3"/>
        <charset val="129"/>
      </rPr>
      <t>(22.26≤Q≤260.69)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</si>
  <si>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=0.0759Q</t>
    </r>
    <r>
      <rPr>
        <vertAlign val="superscript"/>
        <sz val="10"/>
        <color theme="1"/>
        <rFont val="Arial Unicode MS"/>
        <family val="3"/>
        <charset val="129"/>
      </rPr>
      <t>2.006</t>
    </r>
    <r>
      <rPr>
        <sz val="10"/>
        <color theme="1"/>
        <rFont val="Arial Unicode MS"/>
        <family val="3"/>
        <charset val="129"/>
      </rPr>
      <t xml:space="preserve">
(9.67≤Q≤1,034.69)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</si>
  <si>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=0.0001Q</t>
    </r>
    <r>
      <rPr>
        <vertAlign val="superscript"/>
        <sz val="10"/>
        <color theme="1"/>
        <rFont val="Arial Unicode MS"/>
        <family val="3"/>
        <charset val="129"/>
      </rPr>
      <t>2.9271</t>
    </r>
    <r>
      <rPr>
        <sz val="10"/>
        <color theme="1"/>
        <rFont val="Arial Unicode MS"/>
        <family val="3"/>
        <charset val="129"/>
      </rPr>
      <t xml:space="preserve">
(96.30≤Q≤603.03)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</si>
  <si>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=0.0808Q</t>
    </r>
    <r>
      <rPr>
        <vertAlign val="superscript"/>
        <sz val="10"/>
        <color theme="1"/>
        <rFont val="Arial Unicode MS"/>
        <family val="3"/>
        <charset val="129"/>
      </rPr>
      <t>2.0085</t>
    </r>
    <r>
      <rPr>
        <sz val="10"/>
        <color theme="1"/>
        <rFont val="Arial Unicode MS"/>
        <family val="3"/>
        <charset val="129"/>
      </rPr>
      <t xml:space="preserve">
(9.67≤Q≤1,034.69)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</si>
  <si>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=0.0070Q</t>
    </r>
    <r>
      <rPr>
        <vertAlign val="superscript"/>
        <sz val="10"/>
        <color theme="1"/>
        <rFont val="Arial Unicode MS"/>
        <family val="3"/>
        <charset val="129"/>
      </rPr>
      <t>2.1371</t>
    </r>
    <r>
      <rPr>
        <sz val="10"/>
        <color theme="1"/>
        <rFont val="Arial Unicode MS"/>
        <family val="3"/>
        <charset val="129"/>
      </rPr>
      <t xml:space="preserve">
(277.61≤Q≤1,798.42)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</si>
  <si>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=0.0106Q</t>
    </r>
    <r>
      <rPr>
        <vertAlign val="superscript"/>
        <sz val="10"/>
        <color theme="1"/>
        <rFont val="Arial Unicode MS"/>
        <family val="3"/>
        <charset val="129"/>
      </rPr>
      <t>2.0431</t>
    </r>
    <r>
      <rPr>
        <sz val="10"/>
        <color theme="1"/>
        <rFont val="Arial Unicode MS"/>
        <family val="3"/>
        <charset val="129"/>
      </rPr>
      <t xml:space="preserve">
(277.61≤Q≤1,798.42)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</si>
  <si>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=4.2145Q</t>
    </r>
    <r>
      <rPr>
        <vertAlign val="superscript"/>
        <sz val="10"/>
        <color theme="1"/>
        <rFont val="Arial Unicode MS"/>
        <family val="3"/>
        <charset val="129"/>
      </rPr>
      <t xml:space="preserve">0.9753
</t>
    </r>
    <r>
      <rPr>
        <sz val="10"/>
        <color theme="1"/>
        <rFont val="Arial Unicode MS"/>
        <family val="3"/>
        <charset val="129"/>
      </rPr>
      <t>(34.23≤Q≤754.30)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</si>
  <si>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=0.554Q</t>
    </r>
    <r>
      <rPr>
        <vertAlign val="superscript"/>
        <sz val="10"/>
        <color theme="1"/>
        <rFont val="Arial Unicode MS"/>
        <family val="3"/>
        <charset val="129"/>
      </rPr>
      <t>1.445</t>
    </r>
    <r>
      <rPr>
        <sz val="10"/>
        <color theme="1"/>
        <rFont val="Arial Unicode MS"/>
        <family val="3"/>
        <charset val="129"/>
      </rPr>
      <t xml:space="preserve">
(7.6≤Q≤1,321.8)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</si>
  <si>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=0.053Q</t>
    </r>
    <r>
      <rPr>
        <vertAlign val="superscript"/>
        <sz val="10"/>
        <color theme="1"/>
        <rFont val="Arial Unicode MS"/>
        <family val="3"/>
        <charset val="129"/>
      </rPr>
      <t>1.888</t>
    </r>
    <r>
      <rPr>
        <sz val="10"/>
        <color theme="1"/>
        <rFont val="Arial Unicode MS"/>
        <family val="3"/>
        <charset val="129"/>
      </rPr>
      <t xml:space="preserve">
(4.1≤Q≤613.9)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</si>
  <si>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=0.0001Q</t>
    </r>
    <r>
      <rPr>
        <vertAlign val="superscript"/>
        <sz val="10"/>
        <color theme="1"/>
        <rFont val="Arial Unicode MS"/>
        <family val="3"/>
        <charset val="129"/>
      </rPr>
      <t>2.9257</t>
    </r>
    <r>
      <rPr>
        <sz val="10"/>
        <color theme="1"/>
        <rFont val="Arial Unicode MS"/>
        <family val="3"/>
        <charset val="129"/>
      </rPr>
      <t xml:space="preserve">
(96.30≤Q≤603.03)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</si>
</sst>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0_ "/>
    <numFmt numFmtId="165" formatCode="0.00_);[Red]\(0.00\)"/>
  </numFmts>
  <fonts count="10" x14ac:knownFonts="1">
    <font>
      <sz val="11"/>
      <color theme="1"/>
      <name val="Calibri"/>
      <family val="2"/>
      <charset val="129"/>
      <scheme val="minor"/>
    </font>
    <font>
      <sz val="10"/>
      <color theme="1"/>
      <name val="Arial Unicode MS"/>
      <family val="3"/>
      <charset val="129"/>
    </font>
    <font>
      <sz val="8"/>
      <name val="Calibri"/>
      <family val="2"/>
      <charset val="129"/>
      <scheme val="minor"/>
    </font>
    <font>
      <sz val="10"/>
      <color rgb="FF000000"/>
      <name val="Arial Unicode MS"/>
      <family val="3"/>
      <charset val="129"/>
    </font>
    <font>
      <sz val="10"/>
      <color theme="1"/>
      <name val="Calibri"/>
      <family val="2"/>
      <charset val="129"/>
      <scheme val="minor"/>
    </font>
    <font>
      <sz val="10"/>
      <name val="Calibri"/>
      <family val="2"/>
      <charset val="129"/>
      <scheme val="minor"/>
    </font>
    <font>
      <sz val="11"/>
      <name val="Calibri"/>
      <family val="2"/>
      <charset val="129"/>
      <scheme val="minor"/>
    </font>
    <font>
      <vertAlign val="subscript"/>
      <sz val="10"/>
      <color theme="1"/>
      <name val="Arial Unicode MS"/>
      <family val="3"/>
      <charset val="129"/>
    </font>
    <font>
      <vertAlign val="superscript"/>
      <sz val="10"/>
      <color theme="1"/>
      <name val="Arial Unicode MS"/>
      <family val="3"/>
      <charset val="129"/>
    </font>
    <font>
      <sz val="10"/>
      <color rgb="FFFF0000"/>
      <name val="Arial Unicode MS"/>
      <family val="3"/>
      <charset val="129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60">
    <xf numFmtId="0" fontId="0" fillId="0" borderId="0" xfId="0">
      <alignment vertical="center"/>
    </xf>
    <xf numFmtId="0" fontId="1" fillId="0" borderId="0" xfId="0" applyFont="1">
      <alignment vertical="center"/>
    </xf>
    <xf numFmtId="16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1" fillId="0" borderId="1" xfId="0" applyFont="1" applyBorder="1">
      <alignment vertical="center"/>
    </xf>
    <xf numFmtId="16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164" fontId="3" fillId="0" borderId="1" xfId="0" applyNumberFormat="1" applyFont="1" applyBorder="1" applyAlignment="1">
      <alignment horizontal="center" vertical="center" wrapText="1"/>
    </xf>
    <xf numFmtId="165" fontId="4" fillId="0" borderId="1" xfId="0" applyNumberFormat="1" applyFont="1" applyBorder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164" fontId="4" fillId="0" borderId="1" xfId="0" applyNumberFormat="1" applyFont="1" applyFill="1" applyBorder="1" applyAlignment="1">
      <alignment horizontal="center" vertical="center"/>
    </xf>
    <xf numFmtId="2" fontId="1" fillId="0" borderId="1" xfId="0" applyNumberFormat="1" applyFont="1" applyFill="1" applyBorder="1" applyAlignment="1">
      <alignment horizontal="center" vertical="center"/>
    </xf>
    <xf numFmtId="164" fontId="3" fillId="0" borderId="1" xfId="0" applyNumberFormat="1" applyFont="1" applyFill="1" applyBorder="1" applyAlignment="1">
      <alignment horizontal="center" vertical="center" wrapText="1"/>
    </xf>
    <xf numFmtId="165" fontId="4" fillId="0" borderId="1" xfId="0" applyNumberFormat="1" applyFont="1" applyFill="1" applyBorder="1" applyAlignment="1">
      <alignment horizontal="center" vertical="center"/>
    </xf>
    <xf numFmtId="165" fontId="3" fillId="0" borderId="1" xfId="0" applyNumberFormat="1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164" fontId="5" fillId="0" borderId="1" xfId="0" applyNumberFormat="1" applyFont="1" applyFill="1" applyBorder="1" applyAlignment="1">
      <alignment horizontal="center" vertical="center"/>
    </xf>
    <xf numFmtId="0" fontId="5" fillId="0" borderId="1" xfId="0" applyNumberFormat="1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1" fillId="0" borderId="1" xfId="0" quotePrefix="1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164" fontId="1" fillId="0" borderId="1" xfId="0" applyNumberFormat="1" applyFont="1" applyFill="1" applyBorder="1" applyAlignment="1">
      <alignment horizontal="center" vertical="center"/>
    </xf>
    <xf numFmtId="164" fontId="1" fillId="2" borderId="1" xfId="0" applyNumberFormat="1" applyFont="1" applyFill="1" applyBorder="1" applyAlignment="1">
      <alignment horizontal="center" vertical="center"/>
    </xf>
    <xf numFmtId="165" fontId="1" fillId="0" borderId="1" xfId="0" applyNumberFormat="1" applyFont="1" applyBorder="1" applyAlignment="1">
      <alignment horizontal="center" vertical="center"/>
    </xf>
    <xf numFmtId="165" fontId="3" fillId="0" borderId="1" xfId="0" applyNumberFormat="1" applyFont="1" applyFill="1" applyBorder="1" applyAlignment="1">
      <alignment horizontal="center" vertical="center" wrapText="1"/>
    </xf>
    <xf numFmtId="164" fontId="4" fillId="0" borderId="0" xfId="0" applyNumberFormat="1" applyFont="1" applyAlignment="1">
      <alignment horizontal="center" vertical="center"/>
    </xf>
    <xf numFmtId="0" fontId="6" fillId="0" borderId="1" xfId="0" applyNumberFormat="1" applyFont="1" applyBorder="1" applyAlignment="1">
      <alignment horizontal="center" vertical="center"/>
    </xf>
    <xf numFmtId="0" fontId="1" fillId="0" borderId="0" xfId="0" applyFont="1" applyFill="1">
      <alignment vertical="center"/>
    </xf>
    <xf numFmtId="164" fontId="1" fillId="0" borderId="1" xfId="0" quotePrefix="1" applyNumberFormat="1" applyFont="1" applyFill="1" applyBorder="1" applyAlignment="1">
      <alignment horizontal="center" vertical="center"/>
    </xf>
    <xf numFmtId="164" fontId="4" fillId="0" borderId="1" xfId="0" applyNumberFormat="1" applyFont="1" applyBorder="1" applyAlignment="1">
      <alignment horizontal="center" vertical="center"/>
    </xf>
    <xf numFmtId="0" fontId="5" fillId="3" borderId="7" xfId="0" applyNumberFormat="1" applyFont="1" applyFill="1" applyBorder="1" applyAlignment="1">
      <alignment horizontal="center" vertical="center"/>
    </xf>
    <xf numFmtId="164" fontId="1" fillId="0" borderId="1" xfId="0" quotePrefix="1" applyNumberFormat="1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164" fontId="9" fillId="0" borderId="1" xfId="0" applyNumberFormat="1" applyFont="1" applyBorder="1" applyAlignment="1">
      <alignment horizontal="center" vertical="center" wrapText="1"/>
    </xf>
    <xf numFmtId="164" fontId="1" fillId="0" borderId="1" xfId="0" applyNumberFormat="1" applyFont="1" applyBorder="1" applyAlignment="1">
      <alignment horizontal="center" vertical="center" wrapText="1"/>
    </xf>
    <xf numFmtId="0" fontId="1" fillId="0" borderId="1" xfId="0" quotePrefix="1" applyFont="1" applyBorder="1" applyAlignment="1">
      <alignment horizontal="center" vertical="center" wrapText="1"/>
    </xf>
    <xf numFmtId="164" fontId="1" fillId="0" borderId="0" xfId="0" applyNumberFormat="1" applyFont="1" applyAlignment="1">
      <alignment horizontal="center" vertical="center" wrapText="1"/>
    </xf>
    <xf numFmtId="0" fontId="1" fillId="0" borderId="8" xfId="0" applyFont="1" applyBorder="1" applyAlignment="1">
      <alignment horizontal="center" vertical="center" wrapText="1"/>
    </xf>
    <xf numFmtId="0" fontId="1" fillId="0" borderId="9" xfId="0" applyFont="1" applyBorder="1" applyAlignment="1">
      <alignment horizontal="center" vertical="center" wrapText="1"/>
    </xf>
    <xf numFmtId="0" fontId="1" fillId="0" borderId="10" xfId="0" applyFont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7" xfId="0" applyFont="1" applyFill="1" applyBorder="1" applyAlignment="1">
      <alignment horizontal="center" vertical="center" wrapText="1"/>
    </xf>
    <xf numFmtId="0" fontId="1" fillId="0" borderId="6" xfId="0" applyFont="1" applyFill="1" applyBorder="1" applyAlignment="1">
      <alignment horizontal="center" vertical="center" wrapText="1"/>
    </xf>
    <xf numFmtId="0" fontId="1" fillId="0" borderId="5" xfId="0" applyFont="1" applyFill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Relationship Id="rId7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5" Type="http://schemas.openxmlformats.org/officeDocument/2006/relationships/image" Target="../media/image5.emf"/><Relationship Id="rId6" Type="http://schemas.openxmlformats.org/officeDocument/2006/relationships/image" Target="../media/image6.emf"/><Relationship Id="rId7" Type="http://schemas.openxmlformats.org/officeDocument/2006/relationships/image" Target="../media/image7.emf"/><Relationship Id="rId8" Type="http://schemas.openxmlformats.org/officeDocument/2006/relationships/image" Target="../media/image8.emf"/><Relationship Id="rId9" Type="http://schemas.openxmlformats.org/officeDocument/2006/relationships/image" Target="../media/image9.emf"/><Relationship Id="rId10" Type="http://schemas.openxmlformats.org/officeDocument/2006/relationships/image" Target="../media/image10.emf"/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emf"/><Relationship Id="rId4" Type="http://schemas.openxmlformats.org/officeDocument/2006/relationships/image" Target="../media/image14.emf"/><Relationship Id="rId5" Type="http://schemas.openxmlformats.org/officeDocument/2006/relationships/image" Target="../media/image15.emf"/><Relationship Id="rId6" Type="http://schemas.openxmlformats.org/officeDocument/2006/relationships/image" Target="../media/image16.emf"/><Relationship Id="rId7" Type="http://schemas.openxmlformats.org/officeDocument/2006/relationships/image" Target="../media/image17.emf"/><Relationship Id="rId8" Type="http://schemas.openxmlformats.org/officeDocument/2006/relationships/image" Target="../media/image18.emf"/><Relationship Id="rId9" Type="http://schemas.openxmlformats.org/officeDocument/2006/relationships/image" Target="../media/image19.emf"/><Relationship Id="rId10" Type="http://schemas.openxmlformats.org/officeDocument/2006/relationships/image" Target="../media/image20.emf"/><Relationship Id="rId1" Type="http://schemas.openxmlformats.org/officeDocument/2006/relationships/image" Target="../media/image11.emf"/><Relationship Id="rId2" Type="http://schemas.openxmlformats.org/officeDocument/2006/relationships/image" Target="../media/image12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emf"/><Relationship Id="rId4" Type="http://schemas.openxmlformats.org/officeDocument/2006/relationships/image" Target="../media/image24.emf"/><Relationship Id="rId5" Type="http://schemas.openxmlformats.org/officeDocument/2006/relationships/image" Target="../media/image25.emf"/><Relationship Id="rId6" Type="http://schemas.openxmlformats.org/officeDocument/2006/relationships/image" Target="../media/image26.emf"/><Relationship Id="rId7" Type="http://schemas.openxmlformats.org/officeDocument/2006/relationships/image" Target="../media/image27.emf"/><Relationship Id="rId8" Type="http://schemas.openxmlformats.org/officeDocument/2006/relationships/image" Target="../media/image28.emf"/><Relationship Id="rId1" Type="http://schemas.openxmlformats.org/officeDocument/2006/relationships/image" Target="../media/image21.emf"/><Relationship Id="rId2" Type="http://schemas.openxmlformats.org/officeDocument/2006/relationships/image" Target="../media/image2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930110</xdr:colOff>
      <xdr:row>6</xdr:row>
      <xdr:rowOff>12000</xdr:rowOff>
    </xdr:from>
    <xdr:ext cx="1710818" cy="2424024"/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97010" y="1155000"/>
          <a:ext cx="1710818" cy="2424024"/>
        </a:xfrm>
        <a:prstGeom prst="rect">
          <a:avLst/>
        </a:prstGeom>
      </xdr:spPr>
    </xdr:pic>
    <xdr:clientData/>
  </xdr:oneCellAnchor>
  <xdr:oneCellAnchor>
    <xdr:from>
      <xdr:col>4</xdr:col>
      <xdr:colOff>41464</xdr:colOff>
      <xdr:row>5</xdr:row>
      <xdr:rowOff>182655</xdr:rowOff>
    </xdr:from>
    <xdr:ext cx="1712607" cy="2414834"/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989" y="1135155"/>
          <a:ext cx="1712607" cy="2414834"/>
        </a:xfrm>
        <a:prstGeom prst="rect">
          <a:avLst/>
        </a:prstGeom>
      </xdr:spPr>
    </xdr:pic>
    <xdr:clientData/>
  </xdr:oneCellAnchor>
  <xdr:oneCellAnchor>
    <xdr:from>
      <xdr:col>5</xdr:col>
      <xdr:colOff>53075</xdr:colOff>
      <xdr:row>5</xdr:row>
      <xdr:rowOff>177309</xdr:rowOff>
    </xdr:from>
    <xdr:ext cx="1714985" cy="2426400"/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5775" y="1129809"/>
          <a:ext cx="1714985" cy="2426400"/>
        </a:xfrm>
        <a:prstGeom prst="rect">
          <a:avLst/>
        </a:prstGeom>
      </xdr:spPr>
    </xdr:pic>
    <xdr:clientData/>
  </xdr:oneCellAnchor>
  <xdr:oneCellAnchor>
    <xdr:from>
      <xdr:col>6</xdr:col>
      <xdr:colOff>20251</xdr:colOff>
      <xdr:row>5</xdr:row>
      <xdr:rowOff>189941</xdr:rowOff>
    </xdr:from>
    <xdr:ext cx="1711085" cy="2417748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4126" y="1142441"/>
          <a:ext cx="1711085" cy="2417748"/>
        </a:xfrm>
        <a:prstGeom prst="rect">
          <a:avLst/>
        </a:prstGeom>
      </xdr:spPr>
    </xdr:pic>
    <xdr:clientData/>
  </xdr:oneCellAnchor>
  <xdr:oneCellAnchor>
    <xdr:from>
      <xdr:col>7</xdr:col>
      <xdr:colOff>28576</xdr:colOff>
      <xdr:row>5</xdr:row>
      <xdr:rowOff>182656</xdr:rowOff>
    </xdr:from>
    <xdr:ext cx="1701487" cy="2410865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3626" y="1135156"/>
          <a:ext cx="1701487" cy="2410865"/>
        </a:xfrm>
        <a:prstGeom prst="rect">
          <a:avLst/>
        </a:prstGeom>
      </xdr:spPr>
    </xdr:pic>
    <xdr:clientData/>
  </xdr:oneCellAnchor>
  <xdr:oneCellAnchor>
    <xdr:from>
      <xdr:col>3</xdr:col>
      <xdr:colOff>74840</xdr:colOff>
      <xdr:row>27</xdr:row>
      <xdr:rowOff>188489</xdr:rowOff>
    </xdr:from>
    <xdr:ext cx="1639660" cy="2320516"/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5190" y="7560839"/>
          <a:ext cx="1639660" cy="2320516"/>
        </a:xfrm>
        <a:prstGeom prst="rect">
          <a:avLst/>
        </a:prstGeom>
      </xdr:spPr>
    </xdr:pic>
    <xdr:clientData/>
  </xdr:oneCellAnchor>
  <xdr:oneCellAnchor>
    <xdr:from>
      <xdr:col>4</xdr:col>
      <xdr:colOff>84860</xdr:colOff>
      <xdr:row>28</xdr:row>
      <xdr:rowOff>6929</xdr:rowOff>
    </xdr:from>
    <xdr:ext cx="1620115" cy="2291180"/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6385" y="7569779"/>
          <a:ext cx="1620115" cy="2291180"/>
        </a:xfrm>
        <a:prstGeom prst="rect">
          <a:avLst/>
        </a:prstGeom>
      </xdr:spPr>
    </xdr:pic>
    <xdr:clientData/>
  </xdr:oneCellAnchor>
  <xdr:oneCellAnchor>
    <xdr:from>
      <xdr:col>5</xdr:col>
      <xdr:colOff>97847</xdr:colOff>
      <xdr:row>27</xdr:row>
      <xdr:rowOff>185575</xdr:rowOff>
    </xdr:from>
    <xdr:ext cx="1620736" cy="2297842"/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60547" y="7557925"/>
          <a:ext cx="1620736" cy="2297842"/>
        </a:xfrm>
        <a:prstGeom prst="rect">
          <a:avLst/>
        </a:prstGeom>
      </xdr:spPr>
    </xdr:pic>
    <xdr:clientData/>
  </xdr:oneCellAnchor>
  <xdr:oneCellAnchor>
    <xdr:from>
      <xdr:col>6</xdr:col>
      <xdr:colOff>80281</xdr:colOff>
      <xdr:row>28</xdr:row>
      <xdr:rowOff>2721</xdr:rowOff>
    </xdr:from>
    <xdr:ext cx="1643743" cy="2317872"/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4156" y="7565571"/>
          <a:ext cx="1643743" cy="2317872"/>
        </a:xfrm>
        <a:prstGeom prst="rect">
          <a:avLst/>
        </a:prstGeom>
      </xdr:spPr>
    </xdr:pic>
    <xdr:clientData/>
  </xdr:oneCellAnchor>
  <xdr:oneCellAnchor>
    <xdr:from>
      <xdr:col>7</xdr:col>
      <xdr:colOff>61115</xdr:colOff>
      <xdr:row>28</xdr:row>
      <xdr:rowOff>9704</xdr:rowOff>
    </xdr:from>
    <xdr:ext cx="1630065" cy="2314396"/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165" y="7572554"/>
          <a:ext cx="1630065" cy="2314396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76200</xdr:colOff>
      <xdr:row>6</xdr:row>
      <xdr:rowOff>19050</xdr:rowOff>
    </xdr:from>
    <xdr:ext cx="1710070" cy="2409118"/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6550" y="1162050"/>
          <a:ext cx="1710070" cy="2409118"/>
        </a:xfrm>
        <a:prstGeom prst="rect">
          <a:avLst/>
        </a:prstGeom>
      </xdr:spPr>
    </xdr:pic>
    <xdr:clientData/>
  </xdr:oneCellAnchor>
  <xdr:oneCellAnchor>
    <xdr:from>
      <xdr:col>5</xdr:col>
      <xdr:colOff>66676</xdr:colOff>
      <xdr:row>6</xdr:row>
      <xdr:rowOff>9524</xdr:rowOff>
    </xdr:from>
    <xdr:ext cx="1713042" cy="2422599"/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5576" y="1152524"/>
          <a:ext cx="1713042" cy="2422599"/>
        </a:xfrm>
        <a:prstGeom prst="rect">
          <a:avLst/>
        </a:prstGeom>
      </xdr:spPr>
    </xdr:pic>
    <xdr:clientData/>
  </xdr:oneCellAnchor>
  <xdr:oneCellAnchor>
    <xdr:from>
      <xdr:col>6</xdr:col>
      <xdr:colOff>70038</xdr:colOff>
      <xdr:row>6</xdr:row>
      <xdr:rowOff>12887</xdr:rowOff>
    </xdr:from>
    <xdr:ext cx="1710703" cy="2426436"/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8213" y="1155887"/>
          <a:ext cx="1710703" cy="2426436"/>
        </a:xfrm>
        <a:prstGeom prst="rect">
          <a:avLst/>
        </a:prstGeom>
      </xdr:spPr>
    </xdr:pic>
    <xdr:clientData/>
  </xdr:oneCellAnchor>
  <xdr:oneCellAnchor>
    <xdr:from>
      <xdr:col>7</xdr:col>
      <xdr:colOff>44773</xdr:colOff>
      <xdr:row>5</xdr:row>
      <xdr:rowOff>185406</xdr:rowOff>
    </xdr:from>
    <xdr:ext cx="1719061" cy="2436769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22223" y="1137906"/>
          <a:ext cx="1719061" cy="2436769"/>
        </a:xfrm>
        <a:prstGeom prst="rect">
          <a:avLst/>
        </a:prstGeom>
      </xdr:spPr>
    </xdr:pic>
    <xdr:clientData/>
  </xdr:oneCellAnchor>
  <xdr:oneCellAnchor>
    <xdr:from>
      <xdr:col>3</xdr:col>
      <xdr:colOff>20187</xdr:colOff>
      <xdr:row>27</xdr:row>
      <xdr:rowOff>143801</xdr:rowOff>
    </xdr:from>
    <xdr:ext cx="1677984" cy="2372228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20537" y="7516151"/>
          <a:ext cx="1677984" cy="2372228"/>
        </a:xfrm>
        <a:prstGeom prst="rect">
          <a:avLst/>
        </a:prstGeom>
      </xdr:spPr>
    </xdr:pic>
    <xdr:clientData/>
  </xdr:oneCellAnchor>
  <xdr:oneCellAnchor>
    <xdr:from>
      <xdr:col>5</xdr:col>
      <xdr:colOff>38124</xdr:colOff>
      <xdr:row>27</xdr:row>
      <xdr:rowOff>132512</xdr:rowOff>
    </xdr:from>
    <xdr:ext cx="1664130" cy="2362277"/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24" y="7504862"/>
          <a:ext cx="1664130" cy="2362277"/>
        </a:xfrm>
        <a:prstGeom prst="rect">
          <a:avLst/>
        </a:prstGeom>
      </xdr:spPr>
    </xdr:pic>
    <xdr:clientData/>
  </xdr:oneCellAnchor>
  <xdr:oneCellAnchor>
    <xdr:from>
      <xdr:col>6</xdr:col>
      <xdr:colOff>84656</xdr:colOff>
      <xdr:row>27</xdr:row>
      <xdr:rowOff>173896</xdr:rowOff>
    </xdr:from>
    <xdr:ext cx="1633738" cy="2310447"/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2831" y="7546246"/>
          <a:ext cx="1633738" cy="2310447"/>
        </a:xfrm>
        <a:prstGeom prst="rect">
          <a:avLst/>
        </a:prstGeom>
      </xdr:spPr>
    </xdr:pic>
    <xdr:clientData/>
  </xdr:oneCellAnchor>
  <xdr:oneCellAnchor>
    <xdr:from>
      <xdr:col>7</xdr:col>
      <xdr:colOff>54673</xdr:colOff>
      <xdr:row>27</xdr:row>
      <xdr:rowOff>147298</xdr:rowOff>
    </xdr:from>
    <xdr:ext cx="1652064" cy="2340172"/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32123" y="7519648"/>
          <a:ext cx="1652064" cy="2340172"/>
        </a:xfrm>
        <a:prstGeom prst="rect">
          <a:avLst/>
        </a:prstGeom>
      </xdr:spPr>
    </xdr:pic>
    <xdr:clientData/>
  </xdr:oneCellAnchor>
  <xdr:oneCellAnchor>
    <xdr:from>
      <xdr:col>4</xdr:col>
      <xdr:colOff>130630</xdr:colOff>
      <xdr:row>28</xdr:row>
      <xdr:rowOff>27215</xdr:rowOff>
    </xdr:from>
    <xdr:ext cx="1597208" cy="2258785"/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0255" y="7590065"/>
          <a:ext cx="1597208" cy="2258785"/>
        </a:xfrm>
        <a:prstGeom prst="rect">
          <a:avLst/>
        </a:prstGeom>
      </xdr:spPr>
    </xdr:pic>
    <xdr:clientData/>
  </xdr:oneCellAnchor>
  <xdr:oneCellAnchor>
    <xdr:from>
      <xdr:col>4</xdr:col>
      <xdr:colOff>35359</xdr:colOff>
      <xdr:row>6</xdr:row>
      <xdr:rowOff>2663</xdr:rowOff>
    </xdr:from>
    <xdr:ext cx="1741420" cy="2464438"/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4984" y="1145663"/>
          <a:ext cx="1741420" cy="2464438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35380</xdr:colOff>
      <xdr:row>5</xdr:row>
      <xdr:rowOff>174172</xdr:rowOff>
    </xdr:from>
    <xdr:ext cx="1727961" cy="2447335"/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35730" y="1126672"/>
          <a:ext cx="1727961" cy="2447335"/>
        </a:xfrm>
        <a:prstGeom prst="rect">
          <a:avLst/>
        </a:prstGeom>
      </xdr:spPr>
    </xdr:pic>
    <xdr:clientData/>
  </xdr:oneCellAnchor>
  <xdr:oneCellAnchor>
    <xdr:from>
      <xdr:col>4</xdr:col>
      <xdr:colOff>55790</xdr:colOff>
      <xdr:row>5</xdr:row>
      <xdr:rowOff>176893</xdr:rowOff>
    </xdr:from>
    <xdr:ext cx="1729045" cy="2447946"/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5415" y="1129393"/>
          <a:ext cx="1729045" cy="2447946"/>
        </a:xfrm>
        <a:prstGeom prst="rect">
          <a:avLst/>
        </a:prstGeom>
      </xdr:spPr>
    </xdr:pic>
    <xdr:clientData/>
  </xdr:oneCellAnchor>
  <xdr:oneCellAnchor>
    <xdr:from>
      <xdr:col>5</xdr:col>
      <xdr:colOff>47626</xdr:colOff>
      <xdr:row>5</xdr:row>
      <xdr:rowOff>176892</xdr:rowOff>
    </xdr:from>
    <xdr:ext cx="1738829" cy="2461784"/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6526" y="1129392"/>
          <a:ext cx="1738829" cy="2461784"/>
        </a:xfrm>
        <a:prstGeom prst="rect">
          <a:avLst/>
        </a:prstGeom>
      </xdr:spPr>
    </xdr:pic>
    <xdr:clientData/>
  </xdr:oneCellAnchor>
  <xdr:oneCellAnchor>
    <xdr:from>
      <xdr:col>6</xdr:col>
      <xdr:colOff>35379</xdr:colOff>
      <xdr:row>5</xdr:row>
      <xdr:rowOff>167368</xdr:rowOff>
    </xdr:from>
    <xdr:ext cx="1738651" cy="2461532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3554" y="1119868"/>
          <a:ext cx="1738651" cy="2461532"/>
        </a:xfrm>
        <a:prstGeom prst="rect">
          <a:avLst/>
        </a:prstGeom>
      </xdr:spPr>
    </xdr:pic>
    <xdr:clientData/>
  </xdr:oneCellAnchor>
  <xdr:oneCellAnchor>
    <xdr:from>
      <xdr:col>2</xdr:col>
      <xdr:colOff>929630</xdr:colOff>
      <xdr:row>27</xdr:row>
      <xdr:rowOff>111421</xdr:rowOff>
    </xdr:from>
    <xdr:ext cx="1708795" cy="2416731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96530" y="7483771"/>
          <a:ext cx="1708795" cy="2416731"/>
        </a:xfrm>
        <a:prstGeom prst="rect">
          <a:avLst/>
        </a:prstGeom>
      </xdr:spPr>
    </xdr:pic>
    <xdr:clientData/>
  </xdr:oneCellAnchor>
  <xdr:oneCellAnchor>
    <xdr:from>
      <xdr:col>4</xdr:col>
      <xdr:colOff>66283</xdr:colOff>
      <xdr:row>27</xdr:row>
      <xdr:rowOff>135015</xdr:rowOff>
    </xdr:from>
    <xdr:ext cx="1680386" cy="2389110"/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5908" y="7507365"/>
          <a:ext cx="1680386" cy="2389110"/>
        </a:xfrm>
        <a:prstGeom prst="rect">
          <a:avLst/>
        </a:prstGeom>
      </xdr:spPr>
    </xdr:pic>
    <xdr:clientData/>
  </xdr:oneCellAnchor>
  <xdr:oneCellAnchor>
    <xdr:from>
      <xdr:col>5</xdr:col>
      <xdr:colOff>70291</xdr:colOff>
      <xdr:row>27</xdr:row>
      <xdr:rowOff>123725</xdr:rowOff>
    </xdr:from>
    <xdr:ext cx="1701359" cy="2413392"/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9191" y="7496075"/>
          <a:ext cx="1701359" cy="2413392"/>
        </a:xfrm>
        <a:prstGeom prst="rect">
          <a:avLst/>
        </a:prstGeom>
      </xdr:spPr>
    </xdr:pic>
    <xdr:clientData/>
  </xdr:oneCellAnchor>
  <xdr:oneCellAnchor>
    <xdr:from>
      <xdr:col>6</xdr:col>
      <xdr:colOff>57151</xdr:colOff>
      <xdr:row>27</xdr:row>
      <xdr:rowOff>133349</xdr:rowOff>
    </xdr:from>
    <xdr:ext cx="1697866" cy="2409825"/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5326" y="7505699"/>
          <a:ext cx="1697866" cy="2409825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Relationship Id="rId2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Relationship Id="rId2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Relationship Id="rId2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1"/>
  <sheetViews>
    <sheetView topLeftCell="A6" workbookViewId="0">
      <pane xSplit="3" topLeftCell="E1" activePane="topRight" state="frozen"/>
      <selection activeCell="A37" sqref="A37"/>
      <selection pane="topRight" activeCell="H8" sqref="H8"/>
    </sheetView>
  </sheetViews>
  <sheetFormatPr baseColWidth="10" defaultColWidth="8.83203125" defaultRowHeight="16" x14ac:dyDescent="0.2"/>
  <cols>
    <col min="1" max="3" width="12.1640625" style="3" customWidth="1"/>
    <col min="4" max="6" width="23.33203125" style="2" customWidth="1"/>
    <col min="7" max="8" width="23.33203125" style="1" customWidth="1"/>
    <col min="9" max="16384" width="8.83203125" style="1"/>
  </cols>
  <sheetData>
    <row r="1" spans="1:8" x14ac:dyDescent="0.2">
      <c r="A1" s="45" t="s">
        <v>47</v>
      </c>
      <c r="B1" s="45"/>
      <c r="C1" s="45"/>
      <c r="D1" s="22" t="s">
        <v>46</v>
      </c>
      <c r="E1" s="22" t="s">
        <v>45</v>
      </c>
      <c r="F1" s="22" t="s">
        <v>44</v>
      </c>
      <c r="G1" s="22" t="s">
        <v>43</v>
      </c>
      <c r="H1" s="22" t="s">
        <v>42</v>
      </c>
    </row>
    <row r="2" spans="1:8" ht="15" customHeight="1" x14ac:dyDescent="0.2">
      <c r="A2" s="44" t="s">
        <v>41</v>
      </c>
      <c r="B2" s="44"/>
      <c r="C2" s="44"/>
      <c r="D2" s="5" t="s">
        <v>37</v>
      </c>
      <c r="E2" s="5" t="s">
        <v>37</v>
      </c>
      <c r="F2" s="5" t="s">
        <v>37</v>
      </c>
      <c r="G2" s="15" t="s">
        <v>37</v>
      </c>
      <c r="H2" s="15" t="s">
        <v>37</v>
      </c>
    </row>
    <row r="3" spans="1:8" x14ac:dyDescent="0.2">
      <c r="A3" s="44" t="s">
        <v>40</v>
      </c>
      <c r="B3" s="44"/>
      <c r="C3" s="44"/>
      <c r="D3" s="5" t="s">
        <v>39</v>
      </c>
      <c r="E3" s="5" t="s">
        <v>38</v>
      </c>
      <c r="F3" s="5" t="s">
        <v>37</v>
      </c>
      <c r="G3" s="15" t="s">
        <v>37</v>
      </c>
      <c r="H3" s="15" t="s">
        <v>37</v>
      </c>
    </row>
    <row r="4" spans="1:8" ht="15" customHeight="1" x14ac:dyDescent="0.2">
      <c r="A4" s="44" t="s">
        <v>36</v>
      </c>
      <c r="B4" s="44"/>
      <c r="C4" s="44"/>
      <c r="D4" s="21" t="s">
        <v>35</v>
      </c>
      <c r="E4" s="21" t="s">
        <v>34</v>
      </c>
      <c r="F4" s="21" t="s">
        <v>33</v>
      </c>
      <c r="G4" s="20" t="s">
        <v>32</v>
      </c>
      <c r="H4" s="19" t="s">
        <v>31</v>
      </c>
    </row>
    <row r="5" spans="1:8" ht="15" customHeight="1" x14ac:dyDescent="0.2">
      <c r="A5" s="44" t="s">
        <v>30</v>
      </c>
      <c r="B5" s="44"/>
      <c r="C5" s="44"/>
      <c r="D5" s="18">
        <v>128.30912692999999</v>
      </c>
      <c r="E5" s="17">
        <v>128.627612</v>
      </c>
      <c r="F5" s="17">
        <v>128.39748499999999</v>
      </c>
      <c r="G5" s="17">
        <v>128.30127899999999</v>
      </c>
      <c r="H5" s="17">
        <v>128.39398399999999</v>
      </c>
    </row>
    <row r="6" spans="1:8" ht="15" customHeight="1" x14ac:dyDescent="0.2">
      <c r="A6" s="44" t="s">
        <v>29</v>
      </c>
      <c r="B6" s="44"/>
      <c r="C6" s="44"/>
      <c r="D6" s="18">
        <v>36.2275936598</v>
      </c>
      <c r="E6" s="17">
        <v>35.900163999999997</v>
      </c>
      <c r="F6" s="17">
        <v>36.110968999999997</v>
      </c>
      <c r="G6" s="17">
        <v>36.357335999999997</v>
      </c>
      <c r="H6" s="17">
        <v>36.001215000000002</v>
      </c>
    </row>
    <row r="7" spans="1:8" ht="192" customHeight="1" x14ac:dyDescent="0.2">
      <c r="A7" s="47" t="s">
        <v>28</v>
      </c>
      <c r="B7" s="47"/>
      <c r="C7" s="47"/>
      <c r="D7" s="7"/>
      <c r="E7" s="7"/>
      <c r="F7" s="7"/>
      <c r="G7" s="4"/>
      <c r="H7" s="4"/>
    </row>
    <row r="8" spans="1:8" ht="13.5" customHeight="1" x14ac:dyDescent="0.2">
      <c r="A8" s="48" t="s">
        <v>27</v>
      </c>
      <c r="B8" s="49"/>
      <c r="C8" s="50"/>
      <c r="D8" s="8">
        <v>978.75772500000005</v>
      </c>
      <c r="E8" s="8">
        <v>1541.1055249999999</v>
      </c>
      <c r="F8" s="8">
        <v>10912.843849999999</v>
      </c>
      <c r="G8" s="5">
        <f>9406825675/1000000</f>
        <v>9406.825675</v>
      </c>
      <c r="H8" s="5">
        <f>11100579100/1000000</f>
        <v>11100.579100000001</v>
      </c>
    </row>
    <row r="9" spans="1:8" ht="15" customHeight="1" x14ac:dyDescent="0.2">
      <c r="A9" s="44" t="s">
        <v>26</v>
      </c>
      <c r="B9" s="44"/>
      <c r="C9" s="44"/>
      <c r="D9" s="8">
        <v>36.665031433099998</v>
      </c>
      <c r="E9" s="8">
        <v>34.0785446167</v>
      </c>
      <c r="F9" s="13">
        <v>37.664645810000003</v>
      </c>
      <c r="G9" s="16">
        <v>38.580826360000003</v>
      </c>
      <c r="H9" s="16">
        <v>37.473003159999998</v>
      </c>
    </row>
    <row r="10" spans="1:8" ht="15" customHeight="1" x14ac:dyDescent="0.2">
      <c r="A10" s="44" t="s">
        <v>25</v>
      </c>
      <c r="B10" s="44"/>
      <c r="C10" s="44"/>
      <c r="D10" s="8">
        <v>273.64</v>
      </c>
      <c r="E10" s="8">
        <v>340.55</v>
      </c>
      <c r="F10" s="8">
        <v>983.97</v>
      </c>
      <c r="G10" s="15">
        <f>884040/1000</f>
        <v>884.04</v>
      </c>
      <c r="H10" s="5">
        <f>973410/1000</f>
        <v>973.41</v>
      </c>
    </row>
    <row r="11" spans="1:8" ht="15" customHeight="1" x14ac:dyDescent="0.2">
      <c r="A11" s="44" t="s">
        <v>24</v>
      </c>
      <c r="B11" s="44"/>
      <c r="C11" s="44"/>
      <c r="D11" s="14">
        <v>64.196626946717998</v>
      </c>
      <c r="E11" s="14">
        <v>74.092195643530914</v>
      </c>
      <c r="F11" s="14">
        <v>300.41276551185803</v>
      </c>
      <c r="G11" s="5">
        <v>265.41204768178801</v>
      </c>
      <c r="H11" s="5">
        <v>314.18862077611004</v>
      </c>
    </row>
    <row r="12" spans="1:8" ht="15" customHeight="1" x14ac:dyDescent="0.2">
      <c r="A12" s="44" t="s">
        <v>23</v>
      </c>
      <c r="B12" s="44"/>
      <c r="C12" s="44"/>
      <c r="D12" s="14">
        <f>D13-D11</f>
        <v>134.94090602802152</v>
      </c>
      <c r="E12" s="14">
        <f>E13-E11</f>
        <v>345.8320787862325</v>
      </c>
      <c r="F12" s="14">
        <f>F13-F11</f>
        <v>2400.0651694738349</v>
      </c>
      <c r="G12" s="5">
        <f>G13-G11</f>
        <v>2111.4785861562355</v>
      </c>
      <c r="H12" s="5">
        <f>H13-H11</f>
        <v>2446.3662257411715</v>
      </c>
    </row>
    <row r="13" spans="1:8" ht="15" customHeight="1" x14ac:dyDescent="0.2">
      <c r="A13" s="44" t="s">
        <v>22</v>
      </c>
      <c r="B13" s="44"/>
      <c r="C13" s="44"/>
      <c r="D13" s="14">
        <v>199.13753297473951</v>
      </c>
      <c r="E13" s="14">
        <v>419.92427442976344</v>
      </c>
      <c r="F13" s="13">
        <v>2700.4779349856931</v>
      </c>
      <c r="G13" s="5">
        <v>2376.8906338380234</v>
      </c>
      <c r="H13" s="5">
        <v>2760.5548465172815</v>
      </c>
    </row>
    <row r="14" spans="1:8" ht="15" customHeight="1" x14ac:dyDescent="0.2">
      <c r="A14" s="44" t="s">
        <v>21</v>
      </c>
      <c r="B14" s="44"/>
      <c r="C14" s="44"/>
      <c r="D14" s="7">
        <f>199.14*1000/978.76</f>
        <v>203.46152274306266</v>
      </c>
      <c r="E14" s="7">
        <f>419.92*1000/1541.11</f>
        <v>272.47892752626353</v>
      </c>
      <c r="F14" s="7">
        <f>F13*1000/F8</f>
        <v>247.45868007501025</v>
      </c>
      <c r="G14" s="5">
        <f>G13*1000/G8</f>
        <v>252.6772277873666</v>
      </c>
      <c r="H14" s="5">
        <f>H13*1000/H8</f>
        <v>248.68566059920977</v>
      </c>
    </row>
    <row r="15" spans="1:8" s="9" customFormat="1" ht="15" customHeight="1" x14ac:dyDescent="0.2">
      <c r="A15" s="46" t="s">
        <v>20</v>
      </c>
      <c r="B15" s="46"/>
      <c r="C15" s="46"/>
      <c r="D15" s="12">
        <v>279</v>
      </c>
      <c r="E15" s="12">
        <v>168</v>
      </c>
      <c r="F15" s="12">
        <v>515</v>
      </c>
      <c r="G15" s="11">
        <v>468</v>
      </c>
      <c r="H15" s="11">
        <v>463</v>
      </c>
    </row>
    <row r="16" spans="1:8" s="9" customFormat="1" ht="15" customHeight="1" x14ac:dyDescent="0.2">
      <c r="A16" s="46" t="s">
        <v>19</v>
      </c>
      <c r="B16" s="46"/>
      <c r="C16" s="46"/>
      <c r="D16" s="10">
        <v>0.14199999999999999</v>
      </c>
      <c r="E16" s="10">
        <v>9.0999999999999998E-2</v>
      </c>
      <c r="F16" s="10">
        <v>2.9000000000000001E-2</v>
      </c>
      <c r="G16" s="10">
        <v>3.6999999999999998E-2</v>
      </c>
      <c r="H16" s="10">
        <v>3.6999999999999998E-2</v>
      </c>
    </row>
    <row r="17" spans="1:8" x14ac:dyDescent="0.2">
      <c r="A17" s="46" t="s">
        <v>18</v>
      </c>
      <c r="B17" s="54" t="s">
        <v>17</v>
      </c>
      <c r="C17" s="6" t="s">
        <v>13</v>
      </c>
      <c r="D17" s="8">
        <v>15.556649160982072</v>
      </c>
      <c r="E17" s="8">
        <v>23.514105264136987</v>
      </c>
      <c r="F17" s="8">
        <v>17.038950326946388</v>
      </c>
      <c r="G17" s="8">
        <v>17.256813743870602</v>
      </c>
      <c r="H17" s="8">
        <v>17.040534626735031</v>
      </c>
    </row>
    <row r="18" spans="1:8" x14ac:dyDescent="0.2">
      <c r="A18" s="46"/>
      <c r="B18" s="55"/>
      <c r="C18" s="6" t="s">
        <v>12</v>
      </c>
      <c r="D18" s="8">
        <v>31.775207084392616</v>
      </c>
      <c r="E18" s="8">
        <v>52.671645830572032</v>
      </c>
      <c r="F18" s="8">
        <v>38.876375700126495</v>
      </c>
      <c r="G18" s="8">
        <v>39.716251977369005</v>
      </c>
      <c r="H18" s="8">
        <v>38.863950411141275</v>
      </c>
    </row>
    <row r="19" spans="1:8" x14ac:dyDescent="0.2">
      <c r="A19" s="46"/>
      <c r="B19" s="56"/>
      <c r="C19" s="6" t="s">
        <v>11</v>
      </c>
      <c r="D19" s="8">
        <v>52.668143754625305</v>
      </c>
      <c r="E19" s="8">
        <v>23.814248905290928</v>
      </c>
      <c r="F19" s="8">
        <v>44.084673972927156</v>
      </c>
      <c r="G19" s="8">
        <v>43.026934278760351</v>
      </c>
      <c r="H19" s="8">
        <v>44.09551496212368</v>
      </c>
    </row>
    <row r="20" spans="1:8" x14ac:dyDescent="0.2">
      <c r="A20" s="46"/>
      <c r="B20" s="54" t="s">
        <v>16</v>
      </c>
      <c r="C20" s="6" t="s">
        <v>13</v>
      </c>
      <c r="D20" s="8">
        <v>14.86325099681074</v>
      </c>
      <c r="E20" s="8">
        <v>24.156944826459416</v>
      </c>
      <c r="F20" s="8">
        <v>16.968759657094857</v>
      </c>
      <c r="G20" s="8">
        <v>17.254535688776532</v>
      </c>
      <c r="H20" s="8">
        <v>16.971488586088711</v>
      </c>
    </row>
    <row r="21" spans="1:8" x14ac:dyDescent="0.2">
      <c r="A21" s="46"/>
      <c r="B21" s="55"/>
      <c r="C21" s="6" t="s">
        <v>12</v>
      </c>
      <c r="D21" s="8">
        <v>28.94993604019897</v>
      </c>
      <c r="E21" s="8">
        <v>52.713955567462563</v>
      </c>
      <c r="F21" s="8">
        <v>37.677347931768836</v>
      </c>
      <c r="G21" s="8">
        <v>38.664382123796649</v>
      </c>
      <c r="H21" s="8">
        <v>37.671708046533041</v>
      </c>
    </row>
    <row r="22" spans="1:8" x14ac:dyDescent="0.2">
      <c r="A22" s="46"/>
      <c r="B22" s="56"/>
      <c r="C22" s="6" t="s">
        <v>11</v>
      </c>
      <c r="D22" s="8">
        <v>56.186812962990274</v>
      </c>
      <c r="E22" s="8">
        <v>23.129099606077958</v>
      </c>
      <c r="F22" s="8">
        <v>45.353892411136279</v>
      </c>
      <c r="G22" s="8">
        <v>44.081082187426837</v>
      </c>
      <c r="H22" s="8">
        <v>45.356803367378212</v>
      </c>
    </row>
    <row r="23" spans="1:8" x14ac:dyDescent="0.2">
      <c r="A23" s="46"/>
      <c r="B23" s="54" t="s">
        <v>15</v>
      </c>
      <c r="C23" s="6" t="s">
        <v>13</v>
      </c>
      <c r="D23" s="8">
        <v>15.188013349876034</v>
      </c>
      <c r="E23" s="8">
        <v>24.50537106260569</v>
      </c>
      <c r="F23" s="8">
        <v>17.294335834148299</v>
      </c>
      <c r="G23" s="8">
        <v>17.577510119855894</v>
      </c>
      <c r="H23" s="8">
        <v>17.294858772491011</v>
      </c>
    </row>
    <row r="24" spans="1:8" x14ac:dyDescent="0.2">
      <c r="A24" s="46"/>
      <c r="B24" s="55"/>
      <c r="C24" s="6" t="s">
        <v>12</v>
      </c>
      <c r="D24" s="8">
        <v>27.585398098194826</v>
      </c>
      <c r="E24" s="8">
        <v>54.230336763943157</v>
      </c>
      <c r="F24" s="8">
        <v>37.825478599989182</v>
      </c>
      <c r="G24" s="8">
        <v>38.928579261404408</v>
      </c>
      <c r="H24" s="8">
        <v>37.843011552398487</v>
      </c>
    </row>
    <row r="25" spans="1:8" x14ac:dyDescent="0.2">
      <c r="A25" s="46"/>
      <c r="B25" s="56"/>
      <c r="C25" s="6" t="s">
        <v>11</v>
      </c>
      <c r="D25" s="8">
        <v>57.226588551929112</v>
      </c>
      <c r="E25" s="8">
        <v>21.264292173451075</v>
      </c>
      <c r="F25" s="8">
        <v>44.880185565862476</v>
      </c>
      <c r="G25" s="8">
        <v>43.49391061873964</v>
      </c>
      <c r="H25" s="8">
        <v>44.862129675110424</v>
      </c>
    </row>
    <row r="26" spans="1:8" x14ac:dyDescent="0.2">
      <c r="A26" s="46"/>
      <c r="B26" s="54" t="s">
        <v>14</v>
      </c>
      <c r="C26" s="6" t="s">
        <v>13</v>
      </c>
      <c r="D26" s="8">
        <v>15.131835570871122</v>
      </c>
      <c r="E26" s="8">
        <v>24.167747408453447</v>
      </c>
      <c r="F26" s="8">
        <v>17.113000790669989</v>
      </c>
      <c r="G26" s="8">
        <v>17.384149230993035</v>
      </c>
      <c r="H26" s="8">
        <v>17.114618845166291</v>
      </c>
    </row>
    <row r="27" spans="1:8" x14ac:dyDescent="0.2">
      <c r="A27" s="46"/>
      <c r="B27" s="55"/>
      <c r="C27" s="6" t="s">
        <v>12</v>
      </c>
      <c r="D27" s="8">
        <v>28.969175072236052</v>
      </c>
      <c r="E27" s="8">
        <v>53.312046098676738</v>
      </c>
      <c r="F27" s="8">
        <v>37.976248251086957</v>
      </c>
      <c r="G27" s="8">
        <v>38.980252393145584</v>
      </c>
      <c r="H27" s="8">
        <v>37.978522986421957</v>
      </c>
    </row>
    <row r="28" spans="1:8" x14ac:dyDescent="0.2">
      <c r="A28" s="46"/>
      <c r="B28" s="56"/>
      <c r="C28" s="6" t="s">
        <v>11</v>
      </c>
      <c r="D28" s="8">
        <v>55.898989356892805</v>
      </c>
      <c r="E28" s="8">
        <v>22.5202064928698</v>
      </c>
      <c r="F28" s="8">
        <v>44.910750958243014</v>
      </c>
      <c r="G28" s="8">
        <v>43.63559837586137</v>
      </c>
      <c r="H28" s="8">
        <v>44.906858168411759</v>
      </c>
    </row>
    <row r="29" spans="1:8" ht="180" customHeight="1" x14ac:dyDescent="0.2">
      <c r="A29" s="51" t="s">
        <v>10</v>
      </c>
      <c r="B29" s="52"/>
      <c r="C29" s="53"/>
      <c r="D29" s="7"/>
      <c r="E29" s="7"/>
      <c r="F29" s="7"/>
      <c r="G29" s="4"/>
      <c r="H29" s="4"/>
    </row>
    <row r="30" spans="1:8" ht="15" customHeight="1" x14ac:dyDescent="0.2">
      <c r="A30" s="44" t="s">
        <v>9</v>
      </c>
      <c r="B30" s="48" t="s">
        <v>8</v>
      </c>
      <c r="C30" s="50"/>
      <c r="D30" s="7">
        <v>3.7041748694313177</v>
      </c>
      <c r="E30" s="7">
        <v>6.2425123283724977</v>
      </c>
      <c r="F30" s="7">
        <v>2.8832507159765779</v>
      </c>
      <c r="G30" s="5">
        <v>2.5899455135901963</v>
      </c>
      <c r="H30" s="5">
        <v>3.0989256498139262</v>
      </c>
    </row>
    <row r="31" spans="1:8" x14ac:dyDescent="0.2">
      <c r="A31" s="44"/>
      <c r="B31" s="48" t="s">
        <v>7</v>
      </c>
      <c r="C31" s="50"/>
      <c r="D31" s="7">
        <v>20.471619574408475</v>
      </c>
      <c r="E31" s="7">
        <v>19.080349684195603</v>
      </c>
      <c r="F31" s="7">
        <v>17.22894188206185</v>
      </c>
      <c r="G31" s="5">
        <v>16.671441682674761</v>
      </c>
      <c r="H31" s="5">
        <v>17.198392486245982</v>
      </c>
    </row>
    <row r="32" spans="1:8" x14ac:dyDescent="0.2">
      <c r="A32" s="44"/>
      <c r="B32" s="48" t="s">
        <v>6</v>
      </c>
      <c r="C32" s="50"/>
      <c r="D32" s="7">
        <v>64.62895052326509</v>
      </c>
      <c r="E32" s="7">
        <v>63.173331090288002</v>
      </c>
      <c r="F32" s="7">
        <v>70.649502553351439</v>
      </c>
      <c r="G32" s="5">
        <v>71.987976248595302</v>
      </c>
      <c r="H32" s="5">
        <v>70.349642689659305</v>
      </c>
    </row>
    <row r="33" spans="1:8" x14ac:dyDescent="0.2">
      <c r="A33" s="44"/>
      <c r="B33" s="48" t="s">
        <v>5</v>
      </c>
      <c r="C33" s="50"/>
      <c r="D33" s="7">
        <v>6.7611472687320653</v>
      </c>
      <c r="E33" s="7">
        <v>6.3564264318853647</v>
      </c>
      <c r="F33" s="7">
        <v>4.7928315528297096</v>
      </c>
      <c r="G33" s="5">
        <v>4.5053198021669258</v>
      </c>
      <c r="H33" s="5">
        <v>4.8500977554805589</v>
      </c>
    </row>
    <row r="34" spans="1:8" x14ac:dyDescent="0.2">
      <c r="A34" s="44"/>
      <c r="B34" s="48" t="s">
        <v>4</v>
      </c>
      <c r="C34" s="50"/>
      <c r="D34" s="7">
        <v>1.0378824278454497</v>
      </c>
      <c r="E34" s="7">
        <v>1.3035106880483192</v>
      </c>
      <c r="F34" s="7">
        <v>1.2296023494065378</v>
      </c>
      <c r="G34" s="5">
        <v>1.2256431804146724</v>
      </c>
      <c r="H34" s="5">
        <v>1.2246220601168196</v>
      </c>
    </row>
    <row r="35" spans="1:8" x14ac:dyDescent="0.2">
      <c r="A35" s="44"/>
      <c r="B35" s="48" t="s">
        <v>3</v>
      </c>
      <c r="C35" s="50"/>
      <c r="D35" s="7">
        <v>2.6919191681993357</v>
      </c>
      <c r="E35" s="7">
        <v>1.8385535263013821</v>
      </c>
      <c r="F35" s="7">
        <v>1.9230087759740426</v>
      </c>
      <c r="G35" s="5">
        <v>1.7105734498942426</v>
      </c>
      <c r="H35" s="5">
        <v>1.9704225769712953</v>
      </c>
    </row>
    <row r="36" spans="1:8" x14ac:dyDescent="0.2">
      <c r="A36" s="44"/>
      <c r="B36" s="48" t="s">
        <v>2</v>
      </c>
      <c r="C36" s="50"/>
      <c r="D36" s="7">
        <v>0.70430616811826929</v>
      </c>
      <c r="E36" s="7">
        <v>2.0053162509088325</v>
      </c>
      <c r="F36" s="7">
        <v>1.292862170399842</v>
      </c>
      <c r="G36" s="5">
        <v>1.309100122663903</v>
      </c>
      <c r="H36" s="5">
        <v>1.3078967817121145</v>
      </c>
    </row>
    <row r="37" spans="1:8" ht="16.5" customHeight="1" x14ac:dyDescent="0.2">
      <c r="A37" s="44" t="s">
        <v>111</v>
      </c>
      <c r="B37" s="44"/>
      <c r="C37" s="33">
        <v>2007</v>
      </c>
      <c r="D37" s="7"/>
      <c r="E37" s="7"/>
      <c r="F37" s="7"/>
      <c r="G37" s="5">
        <v>0.47</v>
      </c>
      <c r="H37" s="5">
        <v>1.72</v>
      </c>
    </row>
    <row r="38" spans="1:8" x14ac:dyDescent="0.2">
      <c r="A38" s="44"/>
      <c r="B38" s="44"/>
      <c r="C38" s="33">
        <v>2008</v>
      </c>
      <c r="D38" s="7"/>
      <c r="E38" s="7"/>
      <c r="F38" s="7"/>
      <c r="G38" s="5">
        <v>0.53</v>
      </c>
      <c r="H38" s="5">
        <v>0.38</v>
      </c>
    </row>
    <row r="39" spans="1:8" x14ac:dyDescent="0.2">
      <c r="A39" s="44"/>
      <c r="B39" s="44"/>
      <c r="C39" s="33">
        <v>2009</v>
      </c>
      <c r="D39" s="7"/>
      <c r="E39" s="7"/>
      <c r="F39" s="7"/>
      <c r="G39" s="5"/>
      <c r="H39" s="5">
        <v>0.71</v>
      </c>
    </row>
    <row r="40" spans="1:8" x14ac:dyDescent="0.2">
      <c r="A40" s="44"/>
      <c r="B40" s="44"/>
      <c r="C40" s="33">
        <v>2010</v>
      </c>
      <c r="D40" s="7">
        <v>0.88</v>
      </c>
      <c r="E40" s="7">
        <v>6.73</v>
      </c>
      <c r="F40" s="7"/>
      <c r="G40" s="5"/>
      <c r="H40" s="5">
        <v>0.81</v>
      </c>
    </row>
    <row r="41" spans="1:8" ht="15.75" customHeight="1" x14ac:dyDescent="0.2">
      <c r="A41" s="44"/>
      <c r="B41" s="44"/>
      <c r="C41" s="33">
        <v>2011</v>
      </c>
      <c r="D41" s="7">
        <v>0.97</v>
      </c>
      <c r="E41" s="7">
        <v>52.12</v>
      </c>
      <c r="F41" s="7"/>
      <c r="G41" s="5"/>
      <c r="H41" s="5">
        <v>0.56000000000000005</v>
      </c>
    </row>
    <row r="42" spans="1:8" ht="15.75" customHeight="1" x14ac:dyDescent="0.2">
      <c r="A42" s="44"/>
      <c r="B42" s="44"/>
      <c r="C42" s="33">
        <v>2012</v>
      </c>
      <c r="D42" s="7">
        <v>0.72</v>
      </c>
      <c r="E42" s="7">
        <v>8</v>
      </c>
      <c r="F42" s="7"/>
      <c r="G42" s="15"/>
      <c r="H42" s="15">
        <v>0.23</v>
      </c>
    </row>
    <row r="43" spans="1:8" ht="15.75" customHeight="1" x14ac:dyDescent="0.2">
      <c r="A43" s="44"/>
      <c r="B43" s="44"/>
      <c r="C43" s="33">
        <v>2013</v>
      </c>
      <c r="D43" s="7"/>
      <c r="E43" s="7"/>
      <c r="F43" s="7">
        <v>0.71</v>
      </c>
      <c r="G43" s="15">
        <v>1.3</v>
      </c>
      <c r="H43" s="15">
        <v>0.93</v>
      </c>
    </row>
    <row r="44" spans="1:8" ht="15.75" customHeight="1" x14ac:dyDescent="0.2">
      <c r="A44" s="44"/>
      <c r="B44" s="44"/>
      <c r="C44" s="33">
        <v>2014</v>
      </c>
      <c r="D44" s="7">
        <v>1.2</v>
      </c>
      <c r="E44" s="7"/>
      <c r="F44" s="7">
        <v>1.53</v>
      </c>
      <c r="G44" s="5"/>
      <c r="H44" s="15">
        <v>11.26</v>
      </c>
    </row>
    <row r="45" spans="1:8" ht="15" customHeight="1" x14ac:dyDescent="0.2">
      <c r="A45" s="44" t="s">
        <v>48</v>
      </c>
      <c r="B45" s="44"/>
      <c r="C45" s="44"/>
      <c r="D45" s="7" t="s">
        <v>107</v>
      </c>
      <c r="E45" s="7" t="s">
        <v>106</v>
      </c>
      <c r="F45" s="7" t="s">
        <v>108</v>
      </c>
      <c r="G45" s="15" t="s">
        <v>105</v>
      </c>
      <c r="H45" s="15" t="s">
        <v>109</v>
      </c>
    </row>
    <row r="46" spans="1:8" ht="29.25" customHeight="1" x14ac:dyDescent="0.2">
      <c r="A46" s="38" t="s">
        <v>110</v>
      </c>
      <c r="B46" s="39"/>
      <c r="C46" s="33">
        <v>2007</v>
      </c>
      <c r="D46" s="5"/>
      <c r="E46" s="5"/>
      <c r="F46" s="5"/>
      <c r="G46" s="32" t="s">
        <v>125</v>
      </c>
      <c r="H46" s="32" t="s">
        <v>127</v>
      </c>
    </row>
    <row r="47" spans="1:8" ht="29.25" customHeight="1" x14ac:dyDescent="0.2">
      <c r="A47" s="40"/>
      <c r="B47" s="41"/>
      <c r="C47" s="33">
        <v>2008</v>
      </c>
      <c r="D47" s="5"/>
      <c r="E47" s="5"/>
      <c r="F47" s="5"/>
      <c r="G47" s="32" t="s">
        <v>126</v>
      </c>
      <c r="H47" s="32" t="s">
        <v>128</v>
      </c>
    </row>
    <row r="48" spans="1:8" ht="29.25" customHeight="1" x14ac:dyDescent="0.2">
      <c r="A48" s="40"/>
      <c r="B48" s="41"/>
      <c r="C48" s="33">
        <v>2009</v>
      </c>
      <c r="D48" s="5"/>
      <c r="E48" s="5"/>
      <c r="F48" s="5"/>
      <c r="G48" s="15"/>
      <c r="H48" s="32" t="s">
        <v>129</v>
      </c>
    </row>
    <row r="49" spans="1:8" ht="29.25" customHeight="1" x14ac:dyDescent="0.2">
      <c r="A49" s="40"/>
      <c r="B49" s="41"/>
      <c r="C49" s="33">
        <v>2010</v>
      </c>
      <c r="D49" s="35" t="s">
        <v>112</v>
      </c>
      <c r="E49" s="35" t="s">
        <v>119</v>
      </c>
      <c r="F49" s="5"/>
      <c r="G49" s="15"/>
      <c r="H49" s="32" t="s">
        <v>130</v>
      </c>
    </row>
    <row r="50" spans="1:8" ht="29.25" customHeight="1" x14ac:dyDescent="0.2">
      <c r="A50" s="40"/>
      <c r="B50" s="41"/>
      <c r="C50" s="33">
        <v>2011</v>
      </c>
      <c r="D50" s="35" t="s">
        <v>113</v>
      </c>
      <c r="E50" s="35" t="s">
        <v>120</v>
      </c>
      <c r="F50" s="5"/>
      <c r="G50" s="15"/>
      <c r="H50" s="32" t="s">
        <v>131</v>
      </c>
    </row>
    <row r="51" spans="1:8" ht="29.25" customHeight="1" x14ac:dyDescent="0.2">
      <c r="A51" s="40"/>
      <c r="B51" s="41"/>
      <c r="C51" s="33">
        <v>2012</v>
      </c>
      <c r="D51" s="35" t="s">
        <v>114</v>
      </c>
      <c r="E51" s="35" t="s">
        <v>121</v>
      </c>
      <c r="F51" s="5"/>
      <c r="G51" s="15"/>
      <c r="H51" s="32" t="s">
        <v>132</v>
      </c>
    </row>
    <row r="52" spans="1:8" ht="29.25" customHeight="1" x14ac:dyDescent="0.2">
      <c r="A52" s="40"/>
      <c r="B52" s="41"/>
      <c r="C52" s="33">
        <v>2013</v>
      </c>
      <c r="D52" s="5"/>
      <c r="E52" s="5"/>
      <c r="F52" s="35" t="s">
        <v>122</v>
      </c>
      <c r="G52" s="32" t="s">
        <v>134</v>
      </c>
      <c r="H52" s="32" t="s">
        <v>133</v>
      </c>
    </row>
    <row r="53" spans="1:8" ht="29.25" customHeight="1" x14ac:dyDescent="0.2">
      <c r="A53" s="42"/>
      <c r="B53" s="43"/>
      <c r="C53" s="33">
        <v>2014</v>
      </c>
      <c r="D53" s="35" t="s">
        <v>115</v>
      </c>
      <c r="E53" s="5"/>
      <c r="F53" s="35" t="s">
        <v>123</v>
      </c>
      <c r="G53" s="15"/>
      <c r="H53" s="32" t="s">
        <v>135</v>
      </c>
    </row>
    <row r="54" spans="1:8" ht="29.25" customHeight="1" x14ac:dyDescent="0.2">
      <c r="A54" s="38" t="s">
        <v>0</v>
      </c>
      <c r="B54" s="39"/>
      <c r="C54" s="33">
        <v>2007</v>
      </c>
      <c r="D54" s="5"/>
      <c r="E54" s="5"/>
      <c r="F54" s="5"/>
      <c r="G54" s="32" t="s">
        <v>136</v>
      </c>
      <c r="H54" s="32" t="s">
        <v>138</v>
      </c>
    </row>
    <row r="55" spans="1:8" ht="29.25" customHeight="1" x14ac:dyDescent="0.2">
      <c r="A55" s="40"/>
      <c r="B55" s="41"/>
      <c r="C55" s="33">
        <v>2008</v>
      </c>
      <c r="D55" s="5"/>
      <c r="E55" s="5"/>
      <c r="F55" s="5"/>
      <c r="G55" s="32" t="s">
        <v>137</v>
      </c>
      <c r="H55" s="32" t="s">
        <v>139</v>
      </c>
    </row>
    <row r="56" spans="1:8" ht="29.25" customHeight="1" x14ac:dyDescent="0.2">
      <c r="A56" s="40"/>
      <c r="B56" s="41"/>
      <c r="C56" s="33">
        <v>2009</v>
      </c>
      <c r="D56" s="5"/>
      <c r="E56" s="5"/>
      <c r="F56" s="5"/>
      <c r="G56" s="15"/>
      <c r="H56" s="32" t="s">
        <v>140</v>
      </c>
    </row>
    <row r="57" spans="1:8" ht="29.25" customHeight="1" x14ac:dyDescent="0.2">
      <c r="A57" s="40"/>
      <c r="B57" s="41"/>
      <c r="C57" s="33">
        <v>2010</v>
      </c>
      <c r="D57" s="5"/>
      <c r="E57" s="5"/>
      <c r="F57" s="5"/>
      <c r="G57" s="15"/>
      <c r="H57" s="15"/>
    </row>
    <row r="58" spans="1:8" ht="29.25" customHeight="1" x14ac:dyDescent="0.2">
      <c r="A58" s="40"/>
      <c r="B58" s="41"/>
      <c r="C58" s="33">
        <v>2011</v>
      </c>
      <c r="D58" s="35" t="s">
        <v>116</v>
      </c>
      <c r="E58" s="5"/>
      <c r="F58" s="5"/>
      <c r="G58" s="15"/>
      <c r="H58" s="32" t="s">
        <v>141</v>
      </c>
    </row>
    <row r="59" spans="1:8" ht="29.25" customHeight="1" x14ac:dyDescent="0.2">
      <c r="A59" s="40"/>
      <c r="B59" s="41"/>
      <c r="C59" s="33">
        <v>2012</v>
      </c>
      <c r="D59" s="35" t="s">
        <v>117</v>
      </c>
      <c r="E59" s="35" t="s">
        <v>124</v>
      </c>
      <c r="F59" s="5"/>
      <c r="G59" s="15"/>
      <c r="H59" s="32" t="s">
        <v>142</v>
      </c>
    </row>
    <row r="60" spans="1:8" ht="29.25" customHeight="1" x14ac:dyDescent="0.2">
      <c r="A60" s="40"/>
      <c r="B60" s="41"/>
      <c r="C60" s="33">
        <v>2013</v>
      </c>
      <c r="D60" s="5"/>
      <c r="E60" s="5"/>
      <c r="F60" s="35" t="s">
        <v>146</v>
      </c>
      <c r="G60" s="32" t="s">
        <v>145</v>
      </c>
      <c r="H60" s="32" t="s">
        <v>143</v>
      </c>
    </row>
    <row r="61" spans="1:8" ht="29.25" customHeight="1" x14ac:dyDescent="0.2">
      <c r="A61" s="42"/>
      <c r="B61" s="43"/>
      <c r="C61" s="33">
        <v>2014</v>
      </c>
      <c r="D61" s="31" t="s">
        <v>118</v>
      </c>
      <c r="E61" s="5"/>
      <c r="F61" s="35" t="s">
        <v>147</v>
      </c>
      <c r="G61" s="15"/>
      <c r="H61" s="32" t="s">
        <v>144</v>
      </c>
    </row>
  </sheetData>
  <mergeCells count="34">
    <mergeCell ref="A45:C45"/>
    <mergeCell ref="B30:C30"/>
    <mergeCell ref="B31:C31"/>
    <mergeCell ref="B32:C32"/>
    <mergeCell ref="B33:C33"/>
    <mergeCell ref="B34:C34"/>
    <mergeCell ref="B36:C36"/>
    <mergeCell ref="B17:B19"/>
    <mergeCell ref="B20:B22"/>
    <mergeCell ref="B23:B25"/>
    <mergeCell ref="B26:B28"/>
    <mergeCell ref="B35:C35"/>
    <mergeCell ref="A16:C16"/>
    <mergeCell ref="A9:C9"/>
    <mergeCell ref="A10:C10"/>
    <mergeCell ref="A11:C11"/>
    <mergeCell ref="A13:C13"/>
    <mergeCell ref="A12:C12"/>
    <mergeCell ref="A46:B53"/>
    <mergeCell ref="A54:B61"/>
    <mergeCell ref="A37:B44"/>
    <mergeCell ref="A1:C1"/>
    <mergeCell ref="A2:C2"/>
    <mergeCell ref="A3:C3"/>
    <mergeCell ref="A4:C4"/>
    <mergeCell ref="A5:C5"/>
    <mergeCell ref="A17:A28"/>
    <mergeCell ref="A30:A36"/>
    <mergeCell ref="A6:C6"/>
    <mergeCell ref="A7:C7"/>
    <mergeCell ref="A8:C8"/>
    <mergeCell ref="A29:C29"/>
    <mergeCell ref="A14:C14"/>
    <mergeCell ref="A15:C15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1"/>
  <sheetViews>
    <sheetView topLeftCell="A7" workbookViewId="0">
      <pane xSplit="3" topLeftCell="F1" activePane="topRight" state="frozen"/>
      <selection activeCell="A34" sqref="A34"/>
      <selection pane="topRight" activeCell="H16" sqref="H16"/>
    </sheetView>
  </sheetViews>
  <sheetFormatPr baseColWidth="10" defaultColWidth="8.83203125" defaultRowHeight="16" x14ac:dyDescent="0.2"/>
  <cols>
    <col min="1" max="3" width="12.1640625" style="3" customWidth="1"/>
    <col min="4" max="6" width="23.83203125" style="2" customWidth="1"/>
    <col min="7" max="8" width="23.83203125" style="1" customWidth="1"/>
    <col min="9" max="16384" width="8.83203125" style="1"/>
  </cols>
  <sheetData>
    <row r="1" spans="1:8" x14ac:dyDescent="0.2">
      <c r="A1" s="45" t="s">
        <v>88</v>
      </c>
      <c r="B1" s="45"/>
      <c r="C1" s="45"/>
      <c r="D1" s="22" t="s">
        <v>87</v>
      </c>
      <c r="E1" s="22" t="s">
        <v>86</v>
      </c>
      <c r="F1" s="22" t="s">
        <v>85</v>
      </c>
      <c r="G1" s="22" t="s">
        <v>84</v>
      </c>
      <c r="H1" s="22" t="s">
        <v>83</v>
      </c>
    </row>
    <row r="2" spans="1:8" ht="15" customHeight="1" x14ac:dyDescent="0.2">
      <c r="A2" s="44" t="s">
        <v>82</v>
      </c>
      <c r="B2" s="44"/>
      <c r="C2" s="44"/>
      <c r="D2" s="5" t="s">
        <v>37</v>
      </c>
      <c r="E2" s="5" t="s">
        <v>37</v>
      </c>
      <c r="F2" s="5" t="s">
        <v>37</v>
      </c>
      <c r="G2" s="15" t="s">
        <v>37</v>
      </c>
      <c r="H2" s="15" t="s">
        <v>37</v>
      </c>
    </row>
    <row r="3" spans="1:8" x14ac:dyDescent="0.2">
      <c r="A3" s="44" t="s">
        <v>81</v>
      </c>
      <c r="B3" s="44"/>
      <c r="C3" s="44"/>
      <c r="D3" s="5" t="s">
        <v>37</v>
      </c>
      <c r="E3" s="5" t="s">
        <v>37</v>
      </c>
      <c r="F3" s="5" t="s">
        <v>80</v>
      </c>
      <c r="G3" s="15" t="s">
        <v>79</v>
      </c>
      <c r="H3" s="15" t="s">
        <v>78</v>
      </c>
    </row>
    <row r="4" spans="1:8" s="27" customFormat="1" ht="15" customHeight="1" x14ac:dyDescent="0.2">
      <c r="A4" s="46" t="s">
        <v>77</v>
      </c>
      <c r="B4" s="46"/>
      <c r="C4" s="46"/>
      <c r="D4" s="28" t="s">
        <v>76</v>
      </c>
      <c r="E4" s="28" t="s">
        <v>75</v>
      </c>
      <c r="F4" s="21" t="s">
        <v>74</v>
      </c>
      <c r="G4" s="20" t="s">
        <v>73</v>
      </c>
      <c r="H4" s="20" t="s">
        <v>72</v>
      </c>
    </row>
    <row r="5" spans="1:8" ht="15" customHeight="1" x14ac:dyDescent="0.2">
      <c r="A5" s="44" t="s">
        <v>71</v>
      </c>
      <c r="B5" s="44"/>
      <c r="C5" s="44"/>
      <c r="D5" s="26">
        <v>128.342985</v>
      </c>
      <c r="E5" s="26">
        <v>128.48715200000001</v>
      </c>
      <c r="F5" s="26">
        <v>128.29413299999999</v>
      </c>
      <c r="G5" s="26">
        <v>128.319367</v>
      </c>
      <c r="H5" s="26">
        <v>128.187264</v>
      </c>
    </row>
    <row r="6" spans="1:8" ht="15" customHeight="1" x14ac:dyDescent="0.2">
      <c r="A6" s="44" t="s">
        <v>70</v>
      </c>
      <c r="B6" s="44"/>
      <c r="C6" s="44"/>
      <c r="D6" s="26">
        <v>36.273148999999997</v>
      </c>
      <c r="E6" s="26">
        <v>35.387332000000001</v>
      </c>
      <c r="F6" s="26">
        <v>35.311646000000003</v>
      </c>
      <c r="G6" s="26">
        <v>36.58625</v>
      </c>
      <c r="H6" s="26">
        <v>36.420400999999998</v>
      </c>
    </row>
    <row r="7" spans="1:8" ht="192" customHeight="1" x14ac:dyDescent="0.2">
      <c r="A7" s="47" t="s">
        <v>69</v>
      </c>
      <c r="B7" s="47"/>
      <c r="C7" s="47"/>
      <c r="D7" s="7"/>
      <c r="E7" s="7"/>
      <c r="F7" s="7"/>
      <c r="G7" s="4"/>
      <c r="H7" s="4"/>
    </row>
    <row r="8" spans="1:8" ht="13.5" customHeight="1" x14ac:dyDescent="0.2">
      <c r="A8" s="48" t="s">
        <v>68</v>
      </c>
      <c r="B8" s="49"/>
      <c r="C8" s="50"/>
      <c r="D8" s="7">
        <f>953289.5125/100</f>
        <v>9532.8951249999991</v>
      </c>
      <c r="E8" s="7">
        <v>20380.957474999999</v>
      </c>
      <c r="F8" s="8">
        <v>2998.6245750000003</v>
      </c>
      <c r="G8" s="8">
        <v>1512.0065</v>
      </c>
      <c r="H8" s="8">
        <v>175.2809</v>
      </c>
    </row>
    <row r="9" spans="1:8" ht="15" customHeight="1" x14ac:dyDescent="0.2">
      <c r="A9" s="44" t="s">
        <v>67</v>
      </c>
      <c r="B9" s="44"/>
      <c r="C9" s="44"/>
      <c r="D9" s="7">
        <v>40.309562999999997</v>
      </c>
      <c r="E9" s="7">
        <v>35.3232</v>
      </c>
      <c r="F9" s="8">
        <v>39.430065155000001</v>
      </c>
      <c r="G9" s="8">
        <v>34.364509582499998</v>
      </c>
      <c r="H9" s="8">
        <v>27.950962066700001</v>
      </c>
    </row>
    <row r="10" spans="1:8" ht="15" customHeight="1" x14ac:dyDescent="0.2">
      <c r="A10" s="44" t="s">
        <v>66</v>
      </c>
      <c r="B10" s="44"/>
      <c r="C10" s="44"/>
      <c r="D10" s="7">
        <f>864520/1000</f>
        <v>864.52</v>
      </c>
      <c r="E10" s="7">
        <v>1415.36</v>
      </c>
      <c r="F10" s="8">
        <v>543.23</v>
      </c>
      <c r="G10" s="8">
        <v>289.44</v>
      </c>
      <c r="H10" s="8">
        <v>103.08</v>
      </c>
    </row>
    <row r="11" spans="1:8" ht="15" customHeight="1" x14ac:dyDescent="0.2">
      <c r="A11" s="44" t="s">
        <v>65</v>
      </c>
      <c r="B11" s="44"/>
      <c r="C11" s="44"/>
      <c r="D11" s="25">
        <v>278.22000000000003</v>
      </c>
      <c r="E11" s="7">
        <v>425.98497429999992</v>
      </c>
      <c r="F11" s="14">
        <v>154.5565844093814</v>
      </c>
      <c r="G11" s="23">
        <v>101.67715620082998</v>
      </c>
      <c r="H11" s="23">
        <v>19.912220647689999</v>
      </c>
    </row>
    <row r="12" spans="1:8" ht="15" customHeight="1" x14ac:dyDescent="0.2">
      <c r="A12" s="44" t="s">
        <v>64</v>
      </c>
      <c r="B12" s="44"/>
      <c r="C12" s="44"/>
      <c r="D12" s="7">
        <f>D13-D11</f>
        <v>2116.2851918775841</v>
      </c>
      <c r="E12" s="7">
        <v>5606.16</v>
      </c>
      <c r="F12" s="14">
        <f>F13-F11</f>
        <v>1074.6250566228775</v>
      </c>
      <c r="G12" s="23">
        <f>G13-G11</f>
        <v>240.77550369829669</v>
      </c>
      <c r="H12" s="23">
        <f>H13-H11</f>
        <v>15.689077565978941</v>
      </c>
    </row>
    <row r="13" spans="1:8" ht="15" customHeight="1" x14ac:dyDescent="0.2">
      <c r="A13" s="44" t="s">
        <v>63</v>
      </c>
      <c r="B13" s="44"/>
      <c r="C13" s="44"/>
      <c r="D13" s="7">
        <v>2394.5051918775839</v>
      </c>
      <c r="E13" s="7">
        <v>6032.1412295749924</v>
      </c>
      <c r="F13" s="13">
        <v>1229.181641032259</v>
      </c>
      <c r="G13" s="13">
        <v>342.45265989912667</v>
      </c>
      <c r="H13" s="13">
        <v>35.60129821366894</v>
      </c>
    </row>
    <row r="14" spans="1:8" ht="15" customHeight="1" x14ac:dyDescent="0.2">
      <c r="A14" s="44" t="s">
        <v>62</v>
      </c>
      <c r="B14" s="44"/>
      <c r="C14" s="44"/>
      <c r="D14" s="7">
        <f>D13*1000/D8</f>
        <v>251.18341914808218</v>
      </c>
      <c r="E14" s="7">
        <f>E13*1000/E8</f>
        <v>295.9694723358424</v>
      </c>
      <c r="F14" s="7">
        <f>1229.18*1000/2998.62</f>
        <v>409.91522767139554</v>
      </c>
      <c r="G14" s="5">
        <f>342.45*1000/1512.01</f>
        <v>226.48659731086434</v>
      </c>
      <c r="H14" s="5">
        <f>35.6*1000/175.28</f>
        <v>203.10360565951621</v>
      </c>
    </row>
    <row r="15" spans="1:8" s="9" customFormat="1" ht="15" customHeight="1" x14ac:dyDescent="0.2">
      <c r="A15" s="46" t="s">
        <v>61</v>
      </c>
      <c r="B15" s="46"/>
      <c r="C15" s="46"/>
      <c r="D15" s="12">
        <v>602</v>
      </c>
      <c r="E15" s="12">
        <v>557</v>
      </c>
      <c r="F15" s="12">
        <v>286</v>
      </c>
      <c r="G15" s="21">
        <v>222</v>
      </c>
      <c r="H15" s="21">
        <v>131</v>
      </c>
    </row>
    <row r="16" spans="1:8" s="9" customFormat="1" ht="15" customHeight="1" x14ac:dyDescent="0.2">
      <c r="A16" s="46" t="s">
        <v>60</v>
      </c>
      <c r="B16" s="46"/>
      <c r="C16" s="46"/>
      <c r="D16" s="13">
        <v>0.04</v>
      </c>
      <c r="E16" s="24">
        <v>1.2999999999999999E-2</v>
      </c>
      <c r="F16" s="13">
        <v>2.1999999999999999E-2</v>
      </c>
      <c r="G16" s="13">
        <v>0.10100000000000001</v>
      </c>
      <c r="H16" s="13">
        <v>1.4999999999999999E-2</v>
      </c>
    </row>
    <row r="17" spans="1:8" x14ac:dyDescent="0.2">
      <c r="A17" s="46" t="s">
        <v>59</v>
      </c>
      <c r="B17" s="54" t="s">
        <v>58</v>
      </c>
      <c r="C17" s="6" t="s">
        <v>54</v>
      </c>
      <c r="D17" s="8">
        <v>17.222370379321788</v>
      </c>
      <c r="E17" s="7">
        <v>18.311034636460001</v>
      </c>
      <c r="F17" s="8">
        <v>19.207256853272114</v>
      </c>
      <c r="G17" s="8">
        <v>12.887876609721038</v>
      </c>
      <c r="H17" s="8">
        <v>16.044696494167578</v>
      </c>
    </row>
    <row r="18" spans="1:8" x14ac:dyDescent="0.2">
      <c r="A18" s="46"/>
      <c r="B18" s="55"/>
      <c r="C18" s="6" t="s">
        <v>53</v>
      </c>
      <c r="D18" s="8">
        <v>39.652240124886177</v>
      </c>
      <c r="E18" s="23">
        <v>41.550933173510003</v>
      </c>
      <c r="F18" s="8">
        <v>43.087242330915423</v>
      </c>
      <c r="G18" s="8">
        <v>29.988141629810187</v>
      </c>
      <c r="H18" s="8">
        <v>31.979217366552934</v>
      </c>
    </row>
    <row r="19" spans="1:8" x14ac:dyDescent="0.2">
      <c r="A19" s="46"/>
      <c r="B19" s="56"/>
      <c r="C19" s="6" t="s">
        <v>52</v>
      </c>
      <c r="D19" s="8">
        <v>43.125389495792</v>
      </c>
      <c r="E19" s="23">
        <v>40.138032190030003</v>
      </c>
      <c r="F19" s="8">
        <v>37.705500815812542</v>
      </c>
      <c r="G19" s="8">
        <v>57.123981760468766</v>
      </c>
      <c r="H19" s="8">
        <v>51.976086139279445</v>
      </c>
    </row>
    <row r="20" spans="1:8" x14ac:dyDescent="0.2">
      <c r="A20" s="46"/>
      <c r="B20" s="54" t="s">
        <v>57</v>
      </c>
      <c r="C20" s="6" t="s">
        <v>54</v>
      </c>
      <c r="D20" s="8">
        <v>17.21922924682066</v>
      </c>
      <c r="E20" s="23">
        <v>18.349349437370002</v>
      </c>
      <c r="F20" s="8">
        <v>19.455065882021724</v>
      </c>
      <c r="G20" s="8">
        <v>12.678739147408731</v>
      </c>
      <c r="H20" s="8">
        <v>15.844317277596595</v>
      </c>
    </row>
    <row r="21" spans="1:8" x14ac:dyDescent="0.2">
      <c r="A21" s="46"/>
      <c r="B21" s="55"/>
      <c r="C21" s="6" t="s">
        <v>53</v>
      </c>
      <c r="D21" s="8">
        <v>38.60567831552941</v>
      </c>
      <c r="E21" s="23">
        <v>40.620758114349997</v>
      </c>
      <c r="F21" s="8">
        <v>42.281827840778519</v>
      </c>
      <c r="G21" s="8">
        <v>28.572869412229995</v>
      </c>
      <c r="H21" s="8">
        <v>30.259333554866465</v>
      </c>
    </row>
    <row r="22" spans="1:8" x14ac:dyDescent="0.2">
      <c r="A22" s="46"/>
      <c r="B22" s="56"/>
      <c r="C22" s="6" t="s">
        <v>52</v>
      </c>
      <c r="D22" s="8">
        <v>44.175092437649916</v>
      </c>
      <c r="E22" s="23">
        <v>41.029892448269997</v>
      </c>
      <c r="F22" s="8">
        <v>38.263106277199832</v>
      </c>
      <c r="G22" s="8">
        <v>58.74839144036126</v>
      </c>
      <c r="H22" s="8">
        <v>53.896349167536926</v>
      </c>
    </row>
    <row r="23" spans="1:8" x14ac:dyDescent="0.2">
      <c r="A23" s="46"/>
      <c r="B23" s="54" t="s">
        <v>56</v>
      </c>
      <c r="C23" s="6" t="s">
        <v>54</v>
      </c>
      <c r="D23" s="8">
        <v>17.54312075899275</v>
      </c>
      <c r="E23" s="23">
        <v>18.71565674671</v>
      </c>
      <c r="F23" s="8">
        <v>20.109751630266288</v>
      </c>
      <c r="G23" s="8">
        <v>12.948637434967594</v>
      </c>
      <c r="H23" s="8">
        <v>16.411132361056019</v>
      </c>
    </row>
    <row r="24" spans="1:8" x14ac:dyDescent="0.2">
      <c r="A24" s="46"/>
      <c r="B24" s="55"/>
      <c r="C24" s="6" t="s">
        <v>53</v>
      </c>
      <c r="D24" s="8">
        <v>38.887183598967326</v>
      </c>
      <c r="E24" s="23">
        <v>40.839455106610004</v>
      </c>
      <c r="F24" s="8">
        <v>42.296202396534675</v>
      </c>
      <c r="G24" s="8">
        <v>30.197611811497204</v>
      </c>
      <c r="H24" s="8">
        <v>31.119049433448332</v>
      </c>
    </row>
    <row r="25" spans="1:8" x14ac:dyDescent="0.2">
      <c r="A25" s="46"/>
      <c r="B25" s="56"/>
      <c r="C25" s="6" t="s">
        <v>52</v>
      </c>
      <c r="D25" s="8">
        <v>43.569695642039918</v>
      </c>
      <c r="E25" s="23">
        <v>40.44488814668</v>
      </c>
      <c r="F25" s="8">
        <v>37.59404597319913</v>
      </c>
      <c r="G25" s="8">
        <v>56.853750753535216</v>
      </c>
      <c r="H25" s="8">
        <v>52.469818205495649</v>
      </c>
    </row>
    <row r="26" spans="1:8" x14ac:dyDescent="0.2">
      <c r="A26" s="46"/>
      <c r="B26" s="54" t="s">
        <v>55</v>
      </c>
      <c r="C26" s="6" t="s">
        <v>54</v>
      </c>
      <c r="D26" s="8">
        <v>17.349382633183374</v>
      </c>
      <c r="E26" s="23">
        <v>18.488147985179999</v>
      </c>
      <c r="F26" s="8">
        <v>19.667140844551863</v>
      </c>
      <c r="G26" s="8">
        <v>12.828525954894737</v>
      </c>
      <c r="H26" s="8">
        <v>16.111119154294563</v>
      </c>
    </row>
    <row r="27" spans="1:8" x14ac:dyDescent="0.2">
      <c r="A27" s="46"/>
      <c r="B27" s="55"/>
      <c r="C27" s="6" t="s">
        <v>53</v>
      </c>
      <c r="D27" s="8">
        <v>38.927412506072891</v>
      </c>
      <c r="E27" s="23">
        <v>40.89391980613</v>
      </c>
      <c r="F27" s="8">
        <v>42.44729871660644</v>
      </c>
      <c r="G27" s="8">
        <v>29.505820815452914</v>
      </c>
      <c r="H27" s="8">
        <v>30.947196668636494</v>
      </c>
    </row>
    <row r="28" spans="1:8" x14ac:dyDescent="0.2">
      <c r="A28" s="46"/>
      <c r="B28" s="56"/>
      <c r="C28" s="6" t="s">
        <v>52</v>
      </c>
      <c r="D28" s="8">
        <v>43.723204860743706</v>
      </c>
      <c r="E28" s="23">
        <v>40.61793220869</v>
      </c>
      <c r="F28" s="8">
        <v>37.885560438841765</v>
      </c>
      <c r="G28" s="8">
        <v>57.665653229652335</v>
      </c>
      <c r="H28" s="8">
        <v>52.9416841770689</v>
      </c>
    </row>
    <row r="29" spans="1:8" ht="180" customHeight="1" x14ac:dyDescent="0.2">
      <c r="A29" s="51" t="s">
        <v>51</v>
      </c>
      <c r="B29" s="52"/>
      <c r="C29" s="53"/>
      <c r="D29" s="7"/>
      <c r="E29" s="7"/>
      <c r="F29" s="7"/>
      <c r="G29" s="4"/>
      <c r="H29" s="4"/>
    </row>
    <row r="30" spans="1:8" ht="15" customHeight="1" x14ac:dyDescent="0.2">
      <c r="A30" s="44" t="s">
        <v>50</v>
      </c>
      <c r="B30" s="48" t="s">
        <v>8</v>
      </c>
      <c r="C30" s="50"/>
      <c r="D30" s="7">
        <v>2.5925182743119035</v>
      </c>
      <c r="E30" s="7">
        <v>4.1878432694863488</v>
      </c>
      <c r="F30" s="7">
        <v>3.9328086521790344</v>
      </c>
      <c r="G30" s="5">
        <v>3.5696019327154973</v>
      </c>
      <c r="H30" s="5">
        <v>3.6360031878973831</v>
      </c>
    </row>
    <row r="31" spans="1:8" x14ac:dyDescent="0.2">
      <c r="A31" s="44"/>
      <c r="B31" s="48" t="s">
        <v>7</v>
      </c>
      <c r="C31" s="50"/>
      <c r="D31" s="7">
        <v>16.718507075919327</v>
      </c>
      <c r="E31" s="7">
        <v>16.7195214229843</v>
      </c>
      <c r="F31" s="7">
        <v>15.007473016440636</v>
      </c>
      <c r="G31" s="5">
        <v>24.138788127465034</v>
      </c>
      <c r="H31" s="5">
        <v>31.583711644541467</v>
      </c>
    </row>
    <row r="32" spans="1:8" x14ac:dyDescent="0.2">
      <c r="A32" s="44"/>
      <c r="B32" s="48" t="s">
        <v>6</v>
      </c>
      <c r="C32" s="50"/>
      <c r="D32" s="7">
        <v>71.881641833397481</v>
      </c>
      <c r="E32" s="7">
        <v>68.563938508971717</v>
      </c>
      <c r="F32" s="7">
        <v>69.775000171667045</v>
      </c>
      <c r="G32" s="5">
        <v>63.169642045578868</v>
      </c>
      <c r="H32" s="5">
        <v>54.414434635285971</v>
      </c>
    </row>
    <row r="33" spans="1:8" x14ac:dyDescent="0.2">
      <c r="A33" s="44"/>
      <c r="B33" s="48" t="s">
        <v>5</v>
      </c>
      <c r="C33" s="50"/>
      <c r="D33" s="7">
        <v>4.5154731982998877</v>
      </c>
      <c r="E33" s="7">
        <v>5.5706228230288755</v>
      </c>
      <c r="F33" s="7">
        <v>6.382434041354891</v>
      </c>
      <c r="G33" s="5">
        <v>5.3283870497326129</v>
      </c>
      <c r="H33" s="5">
        <v>6.272057076807477</v>
      </c>
    </row>
    <row r="34" spans="1:8" x14ac:dyDescent="0.2">
      <c r="A34" s="44"/>
      <c r="B34" s="48" t="s">
        <v>4</v>
      </c>
      <c r="C34" s="50"/>
      <c r="D34" s="7">
        <v>1.2278657904048456</v>
      </c>
      <c r="E34" s="7">
        <v>1.2730280108268839</v>
      </c>
      <c r="F34" s="7">
        <v>1.112792448143386</v>
      </c>
      <c r="G34" s="5">
        <v>1.0490690450923981</v>
      </c>
      <c r="H34" s="5">
        <v>1.5929232779742837</v>
      </c>
    </row>
    <row r="35" spans="1:8" x14ac:dyDescent="0.2">
      <c r="A35" s="44"/>
      <c r="B35" s="48" t="s">
        <v>49</v>
      </c>
      <c r="C35" s="50"/>
      <c r="D35" s="7">
        <v>1.7396651385141595</v>
      </c>
      <c r="E35" s="7">
        <v>2.0277933520911984</v>
      </c>
      <c r="F35" s="7">
        <v>1.7281871353450311</v>
      </c>
      <c r="G35" s="5">
        <v>1.968590993366504</v>
      </c>
      <c r="H35" s="5">
        <v>2.0875714727618777</v>
      </c>
    </row>
    <row r="36" spans="1:8" x14ac:dyDescent="0.2">
      <c r="A36" s="44"/>
      <c r="B36" s="48" t="s">
        <v>2</v>
      </c>
      <c r="C36" s="50"/>
      <c r="D36" s="7">
        <v>1.3243286891523935</v>
      </c>
      <c r="E36" s="7">
        <v>1.6572526126106677</v>
      </c>
      <c r="F36" s="7">
        <v>2.0613045348699766</v>
      </c>
      <c r="G36" s="5">
        <v>0.77592080604908331</v>
      </c>
      <c r="H36" s="5">
        <v>0.41329870473154384</v>
      </c>
    </row>
    <row r="37" spans="1:8" ht="16.5" customHeight="1" x14ac:dyDescent="0.2">
      <c r="A37" s="57" t="s">
        <v>111</v>
      </c>
      <c r="B37" s="57"/>
      <c r="C37" s="33">
        <v>2007</v>
      </c>
      <c r="D37" s="7"/>
      <c r="E37" s="7"/>
      <c r="F37" s="7"/>
      <c r="G37" s="5"/>
      <c r="H37" s="5"/>
    </row>
    <row r="38" spans="1:8" x14ac:dyDescent="0.2">
      <c r="A38" s="58"/>
      <c r="B38" s="58"/>
      <c r="C38" s="33">
        <v>2008</v>
      </c>
      <c r="D38" s="7"/>
      <c r="E38" s="7"/>
      <c r="F38" s="7"/>
      <c r="G38" s="5"/>
      <c r="H38" s="5"/>
    </row>
    <row r="39" spans="1:8" x14ac:dyDescent="0.2">
      <c r="A39" s="58"/>
      <c r="B39" s="58"/>
      <c r="C39" s="33">
        <v>2009</v>
      </c>
      <c r="D39" s="7"/>
      <c r="E39" s="7"/>
      <c r="F39" s="7"/>
      <c r="G39" s="5"/>
      <c r="H39" s="5"/>
    </row>
    <row r="40" spans="1:8" x14ac:dyDescent="0.2">
      <c r="A40" s="58"/>
      <c r="B40" s="58"/>
      <c r="C40" s="33">
        <v>2010</v>
      </c>
      <c r="D40" s="7"/>
      <c r="E40" s="7">
        <v>0.75</v>
      </c>
      <c r="F40" s="7">
        <v>0.36</v>
      </c>
      <c r="G40" s="5">
        <v>1.1100000000000001</v>
      </c>
      <c r="H40" s="5"/>
    </row>
    <row r="41" spans="1:8" x14ac:dyDescent="0.2">
      <c r="A41" s="58"/>
      <c r="B41" s="58"/>
      <c r="C41" s="33">
        <v>2011</v>
      </c>
      <c r="D41" s="7"/>
      <c r="E41" s="7">
        <v>0.56999999999999995</v>
      </c>
      <c r="F41" s="7">
        <v>0.38</v>
      </c>
      <c r="G41" s="5">
        <v>1.08</v>
      </c>
      <c r="H41" s="5">
        <v>1.02</v>
      </c>
    </row>
    <row r="42" spans="1:8" ht="15.75" customHeight="1" x14ac:dyDescent="0.2">
      <c r="A42" s="58"/>
      <c r="B42" s="58"/>
      <c r="C42" s="33">
        <v>2012</v>
      </c>
      <c r="D42" s="7"/>
      <c r="E42" s="29">
        <v>0.27</v>
      </c>
      <c r="F42" s="7">
        <v>0.32</v>
      </c>
      <c r="G42" s="15">
        <v>0.96</v>
      </c>
      <c r="H42" s="4"/>
    </row>
    <row r="43" spans="1:8" ht="15.75" customHeight="1" x14ac:dyDescent="0.2">
      <c r="A43" s="58"/>
      <c r="B43" s="58"/>
      <c r="C43" s="33">
        <v>2013</v>
      </c>
      <c r="D43" s="34"/>
      <c r="E43" s="7">
        <v>0.26</v>
      </c>
      <c r="F43" s="7"/>
      <c r="G43" s="4"/>
      <c r="H43" s="4"/>
    </row>
    <row r="44" spans="1:8" ht="15.75" customHeight="1" x14ac:dyDescent="0.2">
      <c r="A44" s="59"/>
      <c r="B44" s="59"/>
      <c r="C44" s="33">
        <v>2014</v>
      </c>
      <c r="D44" s="7">
        <v>25.63</v>
      </c>
      <c r="E44" s="7">
        <v>0.42</v>
      </c>
      <c r="F44" s="7">
        <v>0.37</v>
      </c>
      <c r="G44" s="4"/>
      <c r="H44" s="15">
        <v>11.26</v>
      </c>
    </row>
    <row r="45" spans="1:8" ht="15" customHeight="1" x14ac:dyDescent="0.2">
      <c r="A45" s="44" t="s">
        <v>48</v>
      </c>
      <c r="B45" s="44"/>
      <c r="C45" s="44"/>
      <c r="D45" s="7" t="s">
        <v>106</v>
      </c>
      <c r="E45" s="7" t="s">
        <v>106</v>
      </c>
      <c r="F45" s="7" t="s">
        <v>106</v>
      </c>
      <c r="G45" s="7" t="s">
        <v>106</v>
      </c>
      <c r="H45" s="7" t="s">
        <v>106</v>
      </c>
    </row>
    <row r="46" spans="1:8" ht="27.75" customHeight="1" x14ac:dyDescent="0.2">
      <c r="A46" s="38" t="s">
        <v>1</v>
      </c>
      <c r="B46" s="39"/>
      <c r="C46" s="33">
        <v>2007</v>
      </c>
      <c r="D46" s="5"/>
      <c r="E46" s="5"/>
      <c r="F46" s="5"/>
      <c r="G46" s="15"/>
      <c r="H46" s="15"/>
    </row>
    <row r="47" spans="1:8" ht="27.75" customHeight="1" x14ac:dyDescent="0.2">
      <c r="A47" s="40"/>
      <c r="B47" s="41"/>
      <c r="C47" s="33">
        <v>2008</v>
      </c>
      <c r="D47" s="5"/>
      <c r="E47" s="5"/>
      <c r="F47" s="5"/>
      <c r="G47" s="15"/>
      <c r="H47" s="15"/>
    </row>
    <row r="48" spans="1:8" ht="27.75" customHeight="1" x14ac:dyDescent="0.2">
      <c r="A48" s="40"/>
      <c r="B48" s="41"/>
      <c r="C48" s="33">
        <v>2009</v>
      </c>
      <c r="D48" s="5"/>
      <c r="E48" s="5"/>
      <c r="F48" s="5"/>
      <c r="G48" s="15"/>
      <c r="H48" s="15"/>
    </row>
    <row r="49" spans="1:8" ht="27.75" customHeight="1" x14ac:dyDescent="0.2">
      <c r="A49" s="40"/>
      <c r="B49" s="41"/>
      <c r="C49" s="33">
        <v>2010</v>
      </c>
      <c r="D49" s="5"/>
      <c r="E49" s="35" t="s">
        <v>151</v>
      </c>
      <c r="F49" s="35" t="s">
        <v>159</v>
      </c>
      <c r="G49" s="32" t="s">
        <v>165</v>
      </c>
      <c r="H49" s="15"/>
    </row>
    <row r="50" spans="1:8" ht="27.75" customHeight="1" x14ac:dyDescent="0.2">
      <c r="A50" s="40"/>
      <c r="B50" s="41"/>
      <c r="C50" s="33">
        <v>2011</v>
      </c>
      <c r="D50" s="5"/>
      <c r="E50" s="35" t="s">
        <v>152</v>
      </c>
      <c r="F50" s="35" t="s">
        <v>160</v>
      </c>
      <c r="G50" s="32" t="s">
        <v>166</v>
      </c>
      <c r="H50" s="32" t="s">
        <v>171</v>
      </c>
    </row>
    <row r="51" spans="1:8" ht="27.75" customHeight="1" x14ac:dyDescent="0.2">
      <c r="A51" s="40"/>
      <c r="B51" s="41"/>
      <c r="C51" s="33">
        <v>2012</v>
      </c>
      <c r="D51" s="5"/>
      <c r="E51" s="35" t="s">
        <v>153</v>
      </c>
      <c r="F51" s="35" t="s">
        <v>161</v>
      </c>
      <c r="G51" s="32" t="s">
        <v>167</v>
      </c>
      <c r="H51" s="15"/>
    </row>
    <row r="52" spans="1:8" ht="27.75" customHeight="1" x14ac:dyDescent="0.2">
      <c r="A52" s="40"/>
      <c r="B52" s="41"/>
      <c r="C52" s="33">
        <v>2013</v>
      </c>
      <c r="D52" s="5"/>
      <c r="E52" s="35" t="s">
        <v>154</v>
      </c>
      <c r="F52" s="5"/>
      <c r="G52" s="15"/>
      <c r="H52" s="15"/>
    </row>
    <row r="53" spans="1:8" ht="27.75" customHeight="1" x14ac:dyDescent="0.2">
      <c r="A53" s="42"/>
      <c r="B53" s="43"/>
      <c r="C53" s="33">
        <v>2014</v>
      </c>
      <c r="D53" s="35" t="s">
        <v>149</v>
      </c>
      <c r="E53" s="35" t="s">
        <v>155</v>
      </c>
      <c r="F53" s="35" t="s">
        <v>162</v>
      </c>
      <c r="G53" s="15"/>
      <c r="H53" s="32" t="s">
        <v>172</v>
      </c>
    </row>
    <row r="54" spans="1:8" ht="27.75" customHeight="1" x14ac:dyDescent="0.2">
      <c r="A54" s="38" t="s">
        <v>0</v>
      </c>
      <c r="B54" s="39"/>
      <c r="C54" s="33">
        <v>2007</v>
      </c>
      <c r="D54" s="5"/>
      <c r="E54" s="5"/>
      <c r="F54" s="5"/>
      <c r="G54" s="15"/>
      <c r="H54" s="15"/>
    </row>
    <row r="55" spans="1:8" ht="27.75" customHeight="1" x14ac:dyDescent="0.2">
      <c r="A55" s="40"/>
      <c r="B55" s="41"/>
      <c r="C55" s="33">
        <v>2008</v>
      </c>
      <c r="D55" s="5"/>
      <c r="E55" s="5"/>
      <c r="F55" s="5"/>
      <c r="G55" s="15"/>
      <c r="H55" s="15"/>
    </row>
    <row r="56" spans="1:8" ht="27.75" customHeight="1" x14ac:dyDescent="0.2">
      <c r="A56" s="40"/>
      <c r="B56" s="41"/>
      <c r="C56" s="33">
        <v>2009</v>
      </c>
      <c r="D56" s="5"/>
      <c r="E56" s="5"/>
      <c r="F56" s="5"/>
      <c r="G56" s="15"/>
      <c r="H56" s="15"/>
    </row>
    <row r="57" spans="1:8" ht="27.75" customHeight="1" x14ac:dyDescent="0.2">
      <c r="A57" s="40"/>
      <c r="B57" s="41"/>
      <c r="C57" s="33">
        <v>2010</v>
      </c>
      <c r="D57" s="5"/>
      <c r="E57" s="5"/>
      <c r="F57" s="5"/>
      <c r="G57" s="15"/>
      <c r="H57" s="15"/>
    </row>
    <row r="58" spans="1:8" ht="27.75" customHeight="1" x14ac:dyDescent="0.2">
      <c r="A58" s="40"/>
      <c r="B58" s="41"/>
      <c r="C58" s="33">
        <v>2011</v>
      </c>
      <c r="D58" s="5"/>
      <c r="E58" s="35" t="s">
        <v>156</v>
      </c>
      <c r="F58" s="5"/>
      <c r="G58" s="32" t="s">
        <v>168</v>
      </c>
      <c r="H58" s="15"/>
    </row>
    <row r="59" spans="1:8" ht="27.75" customHeight="1" x14ac:dyDescent="0.2">
      <c r="A59" s="40"/>
      <c r="B59" s="41"/>
      <c r="C59" s="33">
        <v>2012</v>
      </c>
      <c r="D59" s="5"/>
      <c r="E59" s="35" t="s">
        <v>148</v>
      </c>
      <c r="F59" s="35" t="s">
        <v>163</v>
      </c>
      <c r="G59" s="32" t="s">
        <v>169</v>
      </c>
      <c r="H59" s="15"/>
    </row>
    <row r="60" spans="1:8" ht="27.75" customHeight="1" x14ac:dyDescent="0.2">
      <c r="A60" s="40"/>
      <c r="B60" s="41"/>
      <c r="C60" s="33">
        <v>2013</v>
      </c>
      <c r="D60" s="5"/>
      <c r="E60" s="35" t="s">
        <v>157</v>
      </c>
      <c r="F60" s="5"/>
      <c r="G60" s="15"/>
      <c r="H60" s="15"/>
    </row>
    <row r="61" spans="1:8" ht="27.75" customHeight="1" x14ac:dyDescent="0.2">
      <c r="A61" s="42"/>
      <c r="B61" s="43"/>
      <c r="C61" s="33">
        <v>2014</v>
      </c>
      <c r="D61" s="35" t="s">
        <v>150</v>
      </c>
      <c r="E61" s="35" t="s">
        <v>158</v>
      </c>
      <c r="F61" s="35" t="s">
        <v>164</v>
      </c>
      <c r="G61" s="15"/>
      <c r="H61" s="36" t="s">
        <v>170</v>
      </c>
    </row>
  </sheetData>
  <mergeCells count="34">
    <mergeCell ref="A46:B53"/>
    <mergeCell ref="A54:B61"/>
    <mergeCell ref="A37:B44"/>
    <mergeCell ref="B36:C36"/>
    <mergeCell ref="A29:C29"/>
    <mergeCell ref="A30:A36"/>
    <mergeCell ref="A45:C45"/>
    <mergeCell ref="B32:C32"/>
    <mergeCell ref="B33:C33"/>
    <mergeCell ref="B34:C34"/>
    <mergeCell ref="B35:C35"/>
    <mergeCell ref="A13:C13"/>
    <mergeCell ref="A14:C14"/>
    <mergeCell ref="A15:C15"/>
    <mergeCell ref="A16:C16"/>
    <mergeCell ref="A17:A28"/>
    <mergeCell ref="B17:B19"/>
    <mergeCell ref="B20:B22"/>
    <mergeCell ref="B30:C30"/>
    <mergeCell ref="B31:C31"/>
    <mergeCell ref="B23:B25"/>
    <mergeCell ref="B26:B28"/>
    <mergeCell ref="A7:C7"/>
    <mergeCell ref="A8:C8"/>
    <mergeCell ref="A9:C9"/>
    <mergeCell ref="A10:C10"/>
    <mergeCell ref="A11:C11"/>
    <mergeCell ref="A12:C12"/>
    <mergeCell ref="A6:C6"/>
    <mergeCell ref="A1:C1"/>
    <mergeCell ref="A2:C2"/>
    <mergeCell ref="A3:C3"/>
    <mergeCell ref="A4:C4"/>
    <mergeCell ref="A5:C5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52"/>
  <sheetViews>
    <sheetView tabSelected="1" topLeftCell="C7" workbookViewId="0">
      <selection activeCell="H16" sqref="H16"/>
    </sheetView>
  </sheetViews>
  <sheetFormatPr baseColWidth="10" defaultColWidth="8.83203125" defaultRowHeight="16" x14ac:dyDescent="0.2"/>
  <cols>
    <col min="1" max="3" width="12.1640625" style="3" customWidth="1"/>
    <col min="4" max="6" width="23.83203125" style="2" customWidth="1"/>
    <col min="7" max="7" width="23.83203125" style="1" customWidth="1"/>
    <col min="8" max="16384" width="8.83203125" style="1"/>
  </cols>
  <sheetData>
    <row r="1" spans="1:7" x14ac:dyDescent="0.2">
      <c r="A1" s="45" t="s">
        <v>47</v>
      </c>
      <c r="B1" s="45"/>
      <c r="C1" s="45"/>
      <c r="D1" s="22" t="s">
        <v>104</v>
      </c>
      <c r="E1" s="22" t="s">
        <v>103</v>
      </c>
      <c r="F1" s="22" t="s">
        <v>102</v>
      </c>
      <c r="G1" s="22" t="s">
        <v>101</v>
      </c>
    </row>
    <row r="2" spans="1:7" ht="15" customHeight="1" x14ac:dyDescent="0.2">
      <c r="A2" s="44" t="s">
        <v>41</v>
      </c>
      <c r="B2" s="44"/>
      <c r="C2" s="44"/>
      <c r="D2" s="5" t="s">
        <v>37</v>
      </c>
      <c r="E2" s="5" t="s">
        <v>37</v>
      </c>
      <c r="F2" s="5" t="s">
        <v>37</v>
      </c>
      <c r="G2" s="15" t="s">
        <v>37</v>
      </c>
    </row>
    <row r="3" spans="1:7" x14ac:dyDescent="0.2">
      <c r="A3" s="44" t="s">
        <v>40</v>
      </c>
      <c r="B3" s="44"/>
      <c r="C3" s="44"/>
      <c r="D3" s="5" t="s">
        <v>100</v>
      </c>
      <c r="E3" s="5" t="s">
        <v>99</v>
      </c>
      <c r="F3" s="5" t="s">
        <v>98</v>
      </c>
      <c r="G3" s="15" t="s">
        <v>97</v>
      </c>
    </row>
    <row r="4" spans="1:7" s="27" customFormat="1" ht="15" customHeight="1" x14ac:dyDescent="0.2">
      <c r="A4" s="46" t="s">
        <v>36</v>
      </c>
      <c r="B4" s="46"/>
      <c r="C4" s="46"/>
      <c r="D4" s="21" t="s">
        <v>96</v>
      </c>
      <c r="E4" s="21" t="s">
        <v>95</v>
      </c>
      <c r="F4" s="21" t="s">
        <v>94</v>
      </c>
      <c r="G4" s="20" t="s">
        <v>93</v>
      </c>
    </row>
    <row r="5" spans="1:7" ht="15" customHeight="1" x14ac:dyDescent="0.2">
      <c r="A5" s="44" t="s">
        <v>30</v>
      </c>
      <c r="B5" s="44"/>
      <c r="C5" s="44"/>
      <c r="D5" s="17">
        <v>128.21441300000001</v>
      </c>
      <c r="E5" s="17">
        <v>128.39106699999999</v>
      </c>
      <c r="F5" s="17">
        <v>128.29276999999999</v>
      </c>
      <c r="G5" s="30">
        <v>128.33659499999999</v>
      </c>
    </row>
    <row r="6" spans="1:7" ht="15" customHeight="1" x14ac:dyDescent="0.2">
      <c r="A6" s="44" t="s">
        <v>29</v>
      </c>
      <c r="B6" s="44"/>
      <c r="C6" s="44"/>
      <c r="D6" s="17">
        <v>36.590887000000002</v>
      </c>
      <c r="E6" s="17">
        <v>36.378540999999998</v>
      </c>
      <c r="F6" s="17">
        <v>35.571930000000002</v>
      </c>
      <c r="G6" s="30">
        <v>35.679054999999998</v>
      </c>
    </row>
    <row r="7" spans="1:7" ht="192" customHeight="1" x14ac:dyDescent="0.2">
      <c r="A7" s="47" t="s">
        <v>28</v>
      </c>
      <c r="B7" s="47"/>
      <c r="C7" s="47"/>
      <c r="D7" s="7"/>
      <c r="E7" s="7"/>
      <c r="F7" s="7"/>
      <c r="G7" s="4"/>
    </row>
    <row r="8" spans="1:7" ht="13.5" customHeight="1" x14ac:dyDescent="0.2">
      <c r="A8" s="48" t="s">
        <v>27</v>
      </c>
      <c r="B8" s="49"/>
      <c r="C8" s="50"/>
      <c r="D8" s="8">
        <v>614.44962499999997</v>
      </c>
      <c r="E8" s="8">
        <v>1317.995075</v>
      </c>
      <c r="F8" s="8">
        <v>1239.1284000000001</v>
      </c>
      <c r="G8" s="8">
        <v>749.87445000000002</v>
      </c>
    </row>
    <row r="9" spans="1:7" ht="15" customHeight="1" x14ac:dyDescent="0.2">
      <c r="A9" s="44" t="s">
        <v>26</v>
      </c>
      <c r="B9" s="44"/>
      <c r="C9" s="44"/>
      <c r="D9" s="8">
        <v>47.116085052499997</v>
      </c>
      <c r="E9" s="8">
        <v>36.274646758999999</v>
      </c>
      <c r="F9" s="8">
        <v>41.313060760500001</v>
      </c>
      <c r="G9" s="8">
        <v>43.007221221899997</v>
      </c>
    </row>
    <row r="10" spans="1:7" ht="15" customHeight="1" x14ac:dyDescent="0.2">
      <c r="A10" s="44" t="s">
        <v>25</v>
      </c>
      <c r="B10" s="44"/>
      <c r="C10" s="44"/>
      <c r="D10" s="8">
        <v>234.04</v>
      </c>
      <c r="E10" s="8">
        <v>304.60000000000002</v>
      </c>
      <c r="F10" s="8">
        <v>334.03</v>
      </c>
      <c r="G10" s="8">
        <v>220.08</v>
      </c>
    </row>
    <row r="11" spans="1:7" ht="15" customHeight="1" x14ac:dyDescent="0.2">
      <c r="A11" s="44" t="s">
        <v>24</v>
      </c>
      <c r="B11" s="44"/>
      <c r="C11" s="44"/>
      <c r="D11" s="14">
        <v>51.029316118099999</v>
      </c>
      <c r="E11" s="14">
        <v>103.46599824319999</v>
      </c>
      <c r="F11" s="14">
        <v>103.34758837132078</v>
      </c>
      <c r="G11" s="23">
        <v>62.908239159377999</v>
      </c>
    </row>
    <row r="12" spans="1:7" ht="15" customHeight="1" x14ac:dyDescent="0.2">
      <c r="A12" s="44" t="s">
        <v>23</v>
      </c>
      <c r="B12" s="44"/>
      <c r="C12" s="44"/>
      <c r="D12" s="14">
        <f>D13-D11</f>
        <v>62.56931963967439</v>
      </c>
      <c r="E12" s="14">
        <f>E13-E11</f>
        <v>227.81703009394033</v>
      </c>
      <c r="F12" s="14">
        <f>F13-F11</f>
        <v>397.42088426268793</v>
      </c>
      <c r="G12" s="23">
        <f>G13-G11</f>
        <v>143.10331950186577</v>
      </c>
    </row>
    <row r="13" spans="1:7" ht="15" customHeight="1" x14ac:dyDescent="0.2">
      <c r="A13" s="44" t="s">
        <v>22</v>
      </c>
      <c r="B13" s="44"/>
      <c r="C13" s="44"/>
      <c r="D13" s="13">
        <v>113.59863575777439</v>
      </c>
      <c r="E13" s="13">
        <v>331.28302833714031</v>
      </c>
      <c r="F13" s="13">
        <v>500.76847263400873</v>
      </c>
      <c r="G13" s="13">
        <v>206.01155866124375</v>
      </c>
    </row>
    <row r="14" spans="1:7" ht="15" customHeight="1" x14ac:dyDescent="0.2">
      <c r="A14" s="44" t="s">
        <v>21</v>
      </c>
      <c r="B14" s="44"/>
      <c r="C14" s="44"/>
      <c r="D14" s="7">
        <f>113.6*1000/614.45</f>
        <v>184.88078769631377</v>
      </c>
      <c r="E14" s="7">
        <f>331.28*1000/1318</f>
        <v>251.35053110773899</v>
      </c>
      <c r="F14" s="7">
        <f>500.77*1000/1239.13</f>
        <v>404.13031723870779</v>
      </c>
      <c r="G14" s="5">
        <f>206.01*1000/749.87</f>
        <v>274.72761945403869</v>
      </c>
    </row>
    <row r="15" spans="1:7" s="9" customFormat="1" ht="15" customHeight="1" x14ac:dyDescent="0.2">
      <c r="A15" s="46" t="s">
        <v>20</v>
      </c>
      <c r="B15" s="46"/>
      <c r="C15" s="46"/>
      <c r="D15" s="12">
        <v>230</v>
      </c>
      <c r="E15" s="12">
        <v>380</v>
      </c>
      <c r="F15" s="12">
        <v>263</v>
      </c>
      <c r="G15" s="21">
        <v>320</v>
      </c>
    </row>
    <row r="16" spans="1:7" s="9" customFormat="1" ht="15" customHeight="1" x14ac:dyDescent="0.2">
      <c r="A16" s="46" t="s">
        <v>19</v>
      </c>
      <c r="B16" s="46"/>
      <c r="C16" s="46"/>
      <c r="D16" s="10">
        <v>0.23100000000000001</v>
      </c>
      <c r="E16" s="10">
        <v>4.7E-2</v>
      </c>
      <c r="F16" s="10">
        <v>6.7000000000000004E-2</v>
      </c>
      <c r="G16" s="10">
        <v>7.3999999999999996E-2</v>
      </c>
    </row>
    <row r="17" spans="1:7" x14ac:dyDescent="0.2">
      <c r="A17" s="46" t="s">
        <v>18</v>
      </c>
      <c r="B17" s="54" t="s">
        <v>17</v>
      </c>
      <c r="C17" s="6" t="s">
        <v>13</v>
      </c>
      <c r="D17" s="29">
        <v>19.771377843803382</v>
      </c>
      <c r="E17" s="29">
        <v>19.60071465826277</v>
      </c>
      <c r="F17" s="29">
        <v>16.849380706379559</v>
      </c>
      <c r="G17" s="29">
        <v>18.078813564042495</v>
      </c>
    </row>
    <row r="18" spans="1:7" x14ac:dyDescent="0.2">
      <c r="A18" s="46"/>
      <c r="B18" s="55"/>
      <c r="C18" s="6" t="s">
        <v>12</v>
      </c>
      <c r="D18" s="29">
        <v>36.393356956305112</v>
      </c>
      <c r="E18" s="29">
        <v>47.850894271495292</v>
      </c>
      <c r="F18" s="29">
        <v>35.263808197700214</v>
      </c>
      <c r="G18" s="29">
        <v>39.371330834905862</v>
      </c>
    </row>
    <row r="19" spans="1:7" x14ac:dyDescent="0.2">
      <c r="A19" s="46"/>
      <c r="B19" s="56"/>
      <c r="C19" s="6" t="s">
        <v>11</v>
      </c>
      <c r="D19" s="29">
        <v>43.835265199891509</v>
      </c>
      <c r="E19" s="29">
        <v>32.548391070241898</v>
      </c>
      <c r="F19" s="29">
        <v>47.886811095920258</v>
      </c>
      <c r="G19" s="29">
        <v>42.549855601051647</v>
      </c>
    </row>
    <row r="20" spans="1:7" x14ac:dyDescent="0.2">
      <c r="A20" s="46"/>
      <c r="B20" s="54" t="s">
        <v>16</v>
      </c>
      <c r="C20" s="6" t="s">
        <v>13</v>
      </c>
      <c r="D20" s="29">
        <v>19.746498507805033</v>
      </c>
      <c r="E20" s="29">
        <v>19.855850677121172</v>
      </c>
      <c r="F20" s="29">
        <v>16.448102875044786</v>
      </c>
      <c r="G20" s="29">
        <v>17.493626353671754</v>
      </c>
    </row>
    <row r="21" spans="1:7" x14ac:dyDescent="0.2">
      <c r="A21" s="46"/>
      <c r="B21" s="55"/>
      <c r="C21" s="6" t="s">
        <v>12</v>
      </c>
      <c r="D21" s="29">
        <v>34.408588812460152</v>
      </c>
      <c r="E21" s="29">
        <v>47.738411054142247</v>
      </c>
      <c r="F21" s="29">
        <v>33.420262147716528</v>
      </c>
      <c r="G21" s="29">
        <v>37.265798749256412</v>
      </c>
    </row>
    <row r="22" spans="1:7" x14ac:dyDescent="0.2">
      <c r="A22" s="46"/>
      <c r="B22" s="56"/>
      <c r="C22" s="6" t="s">
        <v>11</v>
      </c>
      <c r="D22" s="29">
        <v>45.84491267973484</v>
      </c>
      <c r="E22" s="29">
        <v>32.405738268736556</v>
      </c>
      <c r="F22" s="29">
        <v>50.131634977238711</v>
      </c>
      <c r="G22" s="29">
        <v>45.240574897071831</v>
      </c>
    </row>
    <row r="23" spans="1:7" x14ac:dyDescent="0.2">
      <c r="A23" s="46"/>
      <c r="B23" s="54" t="s">
        <v>15</v>
      </c>
      <c r="C23" s="6" t="s">
        <v>13</v>
      </c>
      <c r="D23" s="29">
        <v>20.459257947641387</v>
      </c>
      <c r="E23" s="29">
        <v>20.485536578623748</v>
      </c>
      <c r="F23" s="29">
        <v>16.495364069040544</v>
      </c>
      <c r="G23" s="29">
        <v>17.646041880431795</v>
      </c>
    </row>
    <row r="24" spans="1:7" x14ac:dyDescent="0.2">
      <c r="A24" s="46"/>
      <c r="B24" s="55"/>
      <c r="C24" s="6" t="s">
        <v>12</v>
      </c>
      <c r="D24" s="29">
        <v>34.283146420724613</v>
      </c>
      <c r="E24" s="29">
        <v>48.451993150868837</v>
      </c>
      <c r="F24" s="29">
        <v>32.965164303348466</v>
      </c>
      <c r="G24" s="29">
        <v>36.176030206183555</v>
      </c>
    </row>
    <row r="25" spans="1:7" x14ac:dyDescent="0.2">
      <c r="A25" s="46"/>
      <c r="B25" s="56"/>
      <c r="C25" s="6" t="s">
        <v>11</v>
      </c>
      <c r="D25" s="29">
        <v>45.257595631634018</v>
      </c>
      <c r="E25" s="29">
        <v>31.062470270507433</v>
      </c>
      <c r="F25" s="29">
        <v>50.539471627611022</v>
      </c>
      <c r="G25" s="29">
        <v>46.17792791338465</v>
      </c>
    </row>
    <row r="26" spans="1:7" x14ac:dyDescent="0.2">
      <c r="A26" s="46"/>
      <c r="B26" s="54" t="s">
        <v>14</v>
      </c>
      <c r="C26" s="6" t="s">
        <v>13</v>
      </c>
      <c r="D26" s="29">
        <v>20.036578150939238</v>
      </c>
      <c r="E26" s="29">
        <v>20.056548976988218</v>
      </c>
      <c r="F26" s="29">
        <v>16.547239270455329</v>
      </c>
      <c r="G26" s="29">
        <v>17.671630006449924</v>
      </c>
    </row>
    <row r="27" spans="1:7" x14ac:dyDescent="0.2">
      <c r="A27" s="46"/>
      <c r="B27" s="55"/>
      <c r="C27" s="6" t="s">
        <v>12</v>
      </c>
      <c r="D27" s="29">
        <v>34.755365484534941</v>
      </c>
      <c r="E27" s="29">
        <v>48.045487089719693</v>
      </c>
      <c r="F27" s="29">
        <v>33.606796635492294</v>
      </c>
      <c r="G27" s="29">
        <v>37.25099774915715</v>
      </c>
    </row>
    <row r="28" spans="1:7" x14ac:dyDescent="0.2">
      <c r="A28" s="46"/>
      <c r="B28" s="56"/>
      <c r="C28" s="6" t="s">
        <v>11</v>
      </c>
      <c r="D28" s="29">
        <v>45.208056364525845</v>
      </c>
      <c r="E28" s="29">
        <v>31.897963933292061</v>
      </c>
      <c r="F28" s="29">
        <v>49.845964094052405</v>
      </c>
      <c r="G28" s="29">
        <v>45.077372244392933</v>
      </c>
    </row>
    <row r="29" spans="1:7" ht="182.25" customHeight="1" x14ac:dyDescent="0.2">
      <c r="A29" s="51" t="s">
        <v>10</v>
      </c>
      <c r="B29" s="52"/>
      <c r="C29" s="53"/>
      <c r="D29" s="7"/>
      <c r="E29" s="7"/>
      <c r="F29" s="7"/>
      <c r="G29" s="4"/>
    </row>
    <row r="30" spans="1:7" ht="15" customHeight="1" x14ac:dyDescent="0.2">
      <c r="A30" s="44" t="s">
        <v>9</v>
      </c>
      <c r="B30" s="48" t="s">
        <v>8</v>
      </c>
      <c r="C30" s="50"/>
      <c r="D30" s="7">
        <v>2.508699550169601</v>
      </c>
      <c r="E30" s="7">
        <v>2.6550121372070077</v>
      </c>
      <c r="F30" s="7">
        <v>2.9365904785069774</v>
      </c>
      <c r="G30" s="5">
        <v>2.5308698075146139</v>
      </c>
    </row>
    <row r="31" spans="1:7" ht="15" customHeight="1" x14ac:dyDescent="0.2">
      <c r="A31" s="44"/>
      <c r="B31" s="48" t="s">
        <v>7</v>
      </c>
      <c r="C31" s="50"/>
      <c r="D31" s="7">
        <v>11.012731374215122</v>
      </c>
      <c r="E31" s="7">
        <v>17.336035478316365</v>
      </c>
      <c r="F31" s="7">
        <v>13.866493995154059</v>
      </c>
      <c r="G31" s="5">
        <v>11.851471524566453</v>
      </c>
    </row>
    <row r="32" spans="1:7" ht="15" customHeight="1" x14ac:dyDescent="0.2">
      <c r="A32" s="44"/>
      <c r="B32" s="48" t="s">
        <v>6</v>
      </c>
      <c r="C32" s="50"/>
      <c r="D32" s="7">
        <v>79.790036872890141</v>
      </c>
      <c r="E32" s="7">
        <v>71.51733589898592</v>
      </c>
      <c r="F32" s="7">
        <v>73.023871960277603</v>
      </c>
      <c r="G32" s="5">
        <v>75.976998658628204</v>
      </c>
    </row>
    <row r="33" spans="1:7" ht="15" customHeight="1" x14ac:dyDescent="0.2">
      <c r="A33" s="44"/>
      <c r="B33" s="48" t="s">
        <v>5</v>
      </c>
      <c r="C33" s="50"/>
      <c r="D33" s="7">
        <v>3.582432648198028</v>
      </c>
      <c r="E33" s="7">
        <v>4.6662882288655938</v>
      </c>
      <c r="F33" s="7">
        <v>4.9348562362879216</v>
      </c>
      <c r="G33" s="5">
        <v>5.4692149443689173</v>
      </c>
    </row>
    <row r="34" spans="1:7" ht="15" customHeight="1" x14ac:dyDescent="0.2">
      <c r="A34" s="44"/>
      <c r="B34" s="48" t="s">
        <v>4</v>
      </c>
      <c r="C34" s="50"/>
      <c r="D34" s="7">
        <v>0.96359245164233787</v>
      </c>
      <c r="E34" s="7">
        <v>1.2856446095968712</v>
      </c>
      <c r="F34" s="7">
        <v>1.2730760508440075</v>
      </c>
      <c r="G34" s="5">
        <v>1.3568829856329567</v>
      </c>
    </row>
    <row r="35" spans="1:7" ht="15" customHeight="1" x14ac:dyDescent="0.2">
      <c r="A35" s="44"/>
      <c r="B35" s="48" t="s">
        <v>92</v>
      </c>
      <c r="C35" s="50"/>
      <c r="D35" s="7">
        <v>1.5614151983686047</v>
      </c>
      <c r="E35" s="7">
        <v>1.1933757511252281</v>
      </c>
      <c r="F35" s="7">
        <v>1.6065531516529656</v>
      </c>
      <c r="G35" s="5">
        <v>1.8639817554247202</v>
      </c>
    </row>
    <row r="36" spans="1:7" ht="15" customHeight="1" x14ac:dyDescent="0.2">
      <c r="A36" s="44"/>
      <c r="B36" s="48" t="s">
        <v>2</v>
      </c>
      <c r="C36" s="50"/>
      <c r="D36" s="7">
        <v>0.58109190451615678</v>
      </c>
      <c r="E36" s="7">
        <v>1.3463078959030139</v>
      </c>
      <c r="F36" s="7">
        <v>2.3585581272764755</v>
      </c>
      <c r="G36" s="5">
        <v>0.95058032386413149</v>
      </c>
    </row>
    <row r="37" spans="1:7" ht="15.75" customHeight="1" x14ac:dyDescent="0.2">
      <c r="A37" s="38" t="s">
        <v>111</v>
      </c>
      <c r="B37" s="57"/>
      <c r="C37" s="32">
        <v>2010</v>
      </c>
      <c r="D37" s="7">
        <v>37.85</v>
      </c>
      <c r="E37" s="7">
        <v>1.54</v>
      </c>
      <c r="F37" s="7"/>
      <c r="G37" s="5"/>
    </row>
    <row r="38" spans="1:7" ht="15.75" customHeight="1" x14ac:dyDescent="0.2">
      <c r="A38" s="40"/>
      <c r="B38" s="58"/>
      <c r="C38" s="32">
        <v>2011</v>
      </c>
      <c r="D38" s="7"/>
      <c r="E38" s="7"/>
      <c r="F38" s="7">
        <v>0.7</v>
      </c>
      <c r="G38" s="5">
        <v>0.86</v>
      </c>
    </row>
    <row r="39" spans="1:7" ht="15.75" customHeight="1" x14ac:dyDescent="0.2">
      <c r="A39" s="40"/>
      <c r="B39" s="58"/>
      <c r="C39" s="32">
        <v>2012</v>
      </c>
      <c r="D39" s="7"/>
      <c r="E39" s="7"/>
      <c r="F39" s="7">
        <v>0.5</v>
      </c>
      <c r="G39" s="5"/>
    </row>
    <row r="40" spans="1:7" ht="15.75" customHeight="1" x14ac:dyDescent="0.2">
      <c r="A40" s="40"/>
      <c r="B40" s="58"/>
      <c r="C40" s="32">
        <v>2013</v>
      </c>
      <c r="D40" s="7">
        <v>3.35</v>
      </c>
      <c r="E40" s="7"/>
      <c r="F40" s="7"/>
      <c r="G40" s="5">
        <v>0.86</v>
      </c>
    </row>
    <row r="41" spans="1:7" ht="15.75" customHeight="1" x14ac:dyDescent="0.2">
      <c r="A41" s="42"/>
      <c r="B41" s="59"/>
      <c r="C41" s="32">
        <v>2014</v>
      </c>
      <c r="D41" s="7">
        <v>147.47999999999999</v>
      </c>
      <c r="E41" s="7"/>
      <c r="F41" s="7">
        <v>0.85</v>
      </c>
      <c r="G41" s="5">
        <v>1</v>
      </c>
    </row>
    <row r="42" spans="1:7" ht="15.75" customHeight="1" x14ac:dyDescent="0.2">
      <c r="A42" s="44" t="s">
        <v>91</v>
      </c>
      <c r="B42" s="44"/>
      <c r="C42" s="44"/>
      <c r="D42" s="7" t="s">
        <v>106</v>
      </c>
      <c r="E42" s="7" t="s">
        <v>106</v>
      </c>
      <c r="F42" s="7" t="s">
        <v>106</v>
      </c>
      <c r="G42" s="7" t="s">
        <v>106</v>
      </c>
    </row>
    <row r="43" spans="1:7" ht="27" customHeight="1" x14ac:dyDescent="0.2">
      <c r="A43" s="38" t="s">
        <v>90</v>
      </c>
      <c r="B43" s="39"/>
      <c r="C43" s="6">
        <v>2010</v>
      </c>
      <c r="D43" s="35" t="s">
        <v>186</v>
      </c>
      <c r="E43" s="35" t="s">
        <v>185</v>
      </c>
      <c r="F43" s="5"/>
      <c r="G43" s="4"/>
    </row>
    <row r="44" spans="1:7" ht="27" customHeight="1" x14ac:dyDescent="0.2">
      <c r="A44" s="40"/>
      <c r="B44" s="41"/>
      <c r="C44" s="6">
        <v>2011</v>
      </c>
      <c r="D44" s="5"/>
      <c r="E44" s="5"/>
      <c r="F44" s="35" t="s">
        <v>184</v>
      </c>
      <c r="G44" s="32" t="s">
        <v>183</v>
      </c>
    </row>
    <row r="45" spans="1:7" ht="27" customHeight="1" x14ac:dyDescent="0.2">
      <c r="A45" s="40"/>
      <c r="B45" s="41"/>
      <c r="C45" s="6">
        <v>2012</v>
      </c>
      <c r="D45" s="5"/>
      <c r="E45" s="5"/>
      <c r="F45" s="35" t="s">
        <v>177</v>
      </c>
      <c r="G45" s="15"/>
    </row>
    <row r="46" spans="1:7" ht="27" customHeight="1" x14ac:dyDescent="0.2">
      <c r="A46" s="40"/>
      <c r="B46" s="41"/>
      <c r="C46" s="32">
        <v>2013</v>
      </c>
      <c r="D46" s="35" t="s">
        <v>173</v>
      </c>
      <c r="E46" s="5"/>
      <c r="F46" s="5"/>
      <c r="G46" s="32" t="s">
        <v>179</v>
      </c>
    </row>
    <row r="47" spans="1:7" ht="27" customHeight="1" x14ac:dyDescent="0.2">
      <c r="A47" s="42"/>
      <c r="B47" s="43"/>
      <c r="C47" s="32">
        <v>2014</v>
      </c>
      <c r="D47" s="35" t="s">
        <v>174</v>
      </c>
      <c r="E47" s="5"/>
      <c r="F47" s="35" t="s">
        <v>178</v>
      </c>
      <c r="G47" s="32" t="s">
        <v>180</v>
      </c>
    </row>
    <row r="48" spans="1:7" ht="27" customHeight="1" x14ac:dyDescent="0.2">
      <c r="A48" s="44" t="s">
        <v>89</v>
      </c>
      <c r="B48" s="44"/>
      <c r="C48" s="32">
        <v>2010</v>
      </c>
      <c r="D48" s="5"/>
      <c r="E48" s="5"/>
      <c r="F48" s="5"/>
      <c r="G48" s="15"/>
    </row>
    <row r="49" spans="1:7" ht="27" customHeight="1" x14ac:dyDescent="0.2">
      <c r="A49" s="44"/>
      <c r="B49" s="44"/>
      <c r="C49" s="32">
        <v>2011</v>
      </c>
      <c r="D49" s="5"/>
      <c r="E49" s="5"/>
      <c r="F49" s="5"/>
      <c r="G49" s="32" t="s">
        <v>182</v>
      </c>
    </row>
    <row r="50" spans="1:7" ht="27" customHeight="1" x14ac:dyDescent="0.2">
      <c r="A50" s="44"/>
      <c r="B50" s="44"/>
      <c r="C50" s="32">
        <v>2012</v>
      </c>
      <c r="D50" s="5"/>
      <c r="E50" s="5"/>
      <c r="F50" s="5"/>
      <c r="G50" s="15"/>
    </row>
    <row r="51" spans="1:7" ht="27" customHeight="1" x14ac:dyDescent="0.2">
      <c r="A51" s="44"/>
      <c r="B51" s="44"/>
      <c r="C51" s="32">
        <v>2013</v>
      </c>
      <c r="D51" s="37" t="s">
        <v>175</v>
      </c>
      <c r="E51" s="5"/>
      <c r="F51" s="5"/>
      <c r="G51" s="35" t="s">
        <v>181</v>
      </c>
    </row>
    <row r="52" spans="1:7" ht="27" customHeight="1" x14ac:dyDescent="0.2">
      <c r="A52" s="44"/>
      <c r="B52" s="44"/>
      <c r="C52" s="32">
        <v>2014</v>
      </c>
      <c r="D52" s="35" t="s">
        <v>176</v>
      </c>
      <c r="E52" s="5"/>
      <c r="F52" s="5"/>
      <c r="G52" s="32" t="s">
        <v>187</v>
      </c>
    </row>
  </sheetData>
  <mergeCells count="34">
    <mergeCell ref="A43:B47"/>
    <mergeCell ref="A48:B52"/>
    <mergeCell ref="B36:C36"/>
    <mergeCell ref="A29:C29"/>
    <mergeCell ref="A30:A36"/>
    <mergeCell ref="A42:C42"/>
    <mergeCell ref="B30:C30"/>
    <mergeCell ref="B31:C31"/>
    <mergeCell ref="A37:B41"/>
    <mergeCell ref="A12:C12"/>
    <mergeCell ref="B32:C32"/>
    <mergeCell ref="B33:C33"/>
    <mergeCell ref="B34:C34"/>
    <mergeCell ref="B35:C35"/>
    <mergeCell ref="A13:C13"/>
    <mergeCell ref="A14:C14"/>
    <mergeCell ref="A15:C15"/>
    <mergeCell ref="A16:C16"/>
    <mergeCell ref="A17:A28"/>
    <mergeCell ref="B17:B19"/>
    <mergeCell ref="B20:B22"/>
    <mergeCell ref="B23:B25"/>
    <mergeCell ref="B26:B28"/>
    <mergeCell ref="A7:C7"/>
    <mergeCell ref="A8:C8"/>
    <mergeCell ref="A9:C9"/>
    <mergeCell ref="A10:C10"/>
    <mergeCell ref="A11:C11"/>
    <mergeCell ref="A6:C6"/>
    <mergeCell ref="A1:C1"/>
    <mergeCell ref="A2:C2"/>
    <mergeCell ref="A3:C3"/>
    <mergeCell ref="A4:C4"/>
    <mergeCell ref="A5:C5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Nakdong R.(N1~N5)</vt:lpstr>
      <vt:lpstr>Nakdong R.(N6~N10)</vt:lpstr>
      <vt:lpstr>Nakdong R.(N11~N14)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shin2</dc:creator>
  <cp:lastModifiedBy>Microsoft Office User</cp:lastModifiedBy>
  <dcterms:created xsi:type="dcterms:W3CDTF">2016-05-03T01:58:32Z</dcterms:created>
  <dcterms:modified xsi:type="dcterms:W3CDTF">2016-08-10T23:07:10Z</dcterms:modified>
</cp:coreProperties>
</file>